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K57" i="1" l="1"/>
  <c r="I57" i="1"/>
  <c r="K56" i="1"/>
  <c r="H56" i="1"/>
  <c r="E56" i="1"/>
  <c r="C59" i="1"/>
  <c r="K76" i="1"/>
  <c r="H76" i="1"/>
  <c r="E76" i="1"/>
  <c r="K75" i="1"/>
  <c r="H75" i="1"/>
  <c r="E75" i="1"/>
  <c r="K74" i="1"/>
  <c r="H74" i="1"/>
  <c r="E74" i="1"/>
  <c r="E73" i="1"/>
  <c r="K73" i="1"/>
  <c r="H73" i="1"/>
  <c r="K72" i="1"/>
  <c r="H72" i="1"/>
  <c r="K70" i="1"/>
  <c r="H70" i="1"/>
  <c r="K69" i="1"/>
  <c r="H69" i="1"/>
  <c r="E69" i="1"/>
  <c r="K68" i="1"/>
  <c r="H68" i="1"/>
  <c r="E68" i="1"/>
  <c r="K67" i="1"/>
  <c r="H67" i="1"/>
  <c r="E67" i="1"/>
  <c r="K65" i="1"/>
  <c r="H65" i="1"/>
  <c r="K63" i="1"/>
  <c r="K64" i="1"/>
  <c r="H63" i="1"/>
  <c r="H64" i="1"/>
  <c r="E63" i="1"/>
  <c r="E64" i="1"/>
  <c r="K62" i="1"/>
  <c r="H62" i="1"/>
  <c r="E62" i="1"/>
  <c r="K61" i="1"/>
  <c r="H61" i="1"/>
  <c r="D59" i="1"/>
  <c r="D30" i="1"/>
  <c r="E30" i="1"/>
  <c r="F30" i="1"/>
  <c r="G30" i="1"/>
  <c r="H30" i="1"/>
  <c r="I30" i="1"/>
  <c r="J30" i="1"/>
  <c r="K30" i="1"/>
  <c r="C30" i="1"/>
  <c r="I18" i="1"/>
  <c r="J18" i="1"/>
  <c r="K18" i="1"/>
  <c r="D9" i="1"/>
  <c r="E9" i="1"/>
  <c r="F9" i="1"/>
  <c r="G9" i="1"/>
  <c r="H9" i="1"/>
  <c r="I9" i="1"/>
  <c r="J9" i="1"/>
  <c r="K9" i="1"/>
  <c r="C9" i="1"/>
  <c r="E65" i="1" l="1"/>
  <c r="E60" i="1" l="1"/>
  <c r="E70" i="1"/>
  <c r="D66" i="1"/>
  <c r="D54" i="1" s="1"/>
  <c r="K71" i="1" l="1"/>
  <c r="K66" i="1"/>
  <c r="K59" i="1"/>
  <c r="K55" i="1"/>
  <c r="K40" i="1"/>
  <c r="K36" i="1"/>
  <c r="K35" i="1" s="1"/>
  <c r="K33" i="1"/>
  <c r="K32" i="1" s="1"/>
  <c r="K26" i="1"/>
  <c r="K25" i="1" s="1"/>
  <c r="K23" i="1"/>
  <c r="K22" i="1" s="1"/>
  <c r="K20" i="1"/>
  <c r="K17" i="1" s="1"/>
  <c r="K15" i="1"/>
  <c r="K8" i="1"/>
  <c r="H66" i="1"/>
  <c r="H59" i="1"/>
  <c r="H57" i="1"/>
  <c r="H55" i="1" s="1"/>
  <c r="H40" i="1"/>
  <c r="H36" i="1"/>
  <c r="H35" i="1" s="1"/>
  <c r="H33" i="1"/>
  <c r="H32" i="1" s="1"/>
  <c r="H26" i="1"/>
  <c r="H25" i="1" s="1"/>
  <c r="H23" i="1"/>
  <c r="H22" i="1" s="1"/>
  <c r="H20" i="1"/>
  <c r="H18" i="1"/>
  <c r="H17" i="1" s="1"/>
  <c r="H15" i="1"/>
  <c r="H8" i="1"/>
  <c r="F18" i="1"/>
  <c r="I71" i="1"/>
  <c r="I66" i="1"/>
  <c r="I59" i="1"/>
  <c r="I55" i="1"/>
  <c r="I40" i="1"/>
  <c r="I36" i="1"/>
  <c r="I35" i="1"/>
  <c r="I33" i="1"/>
  <c r="I32" i="1" s="1"/>
  <c r="I26" i="1"/>
  <c r="I25" i="1" s="1"/>
  <c r="I23" i="1"/>
  <c r="I22" i="1" s="1"/>
  <c r="I20" i="1"/>
  <c r="I17" i="1" s="1"/>
  <c r="I15" i="1"/>
  <c r="I8" i="1"/>
  <c r="F71" i="1"/>
  <c r="F66" i="1"/>
  <c r="F59" i="1"/>
  <c r="F57" i="1"/>
  <c r="F55" i="1" s="1"/>
  <c r="F40" i="1"/>
  <c r="F36" i="1"/>
  <c r="F35" i="1" s="1"/>
  <c r="F33" i="1"/>
  <c r="F32" i="1" s="1"/>
  <c r="F26" i="1"/>
  <c r="F25" i="1" s="1"/>
  <c r="F23" i="1"/>
  <c r="F22" i="1" s="1"/>
  <c r="F20" i="1"/>
  <c r="F15" i="1"/>
  <c r="F8" i="1"/>
  <c r="E71" i="1"/>
  <c r="E57" i="1"/>
  <c r="E55" i="1" s="1"/>
  <c r="E40" i="1"/>
  <c r="E36" i="1"/>
  <c r="E35" i="1" s="1"/>
  <c r="E33" i="1"/>
  <c r="E32" i="1" s="1"/>
  <c r="E26" i="1"/>
  <c r="E25" i="1" s="1"/>
  <c r="E23" i="1"/>
  <c r="E22" i="1" s="1"/>
  <c r="E20" i="1"/>
  <c r="E18" i="1"/>
  <c r="E15" i="1"/>
  <c r="E8" i="1"/>
  <c r="C15" i="1"/>
  <c r="C71" i="1"/>
  <c r="C66" i="1"/>
  <c r="E66" i="1" s="1"/>
  <c r="E59" i="1"/>
  <c r="C55" i="1"/>
  <c r="C57" i="1"/>
  <c r="C40" i="1"/>
  <c r="C36" i="1"/>
  <c r="C35" i="1" s="1"/>
  <c r="C33" i="1"/>
  <c r="C32" i="1" s="1"/>
  <c r="C26" i="1"/>
  <c r="C25" i="1" s="1"/>
  <c r="C54" i="1" l="1"/>
  <c r="C53" i="1" s="1"/>
  <c r="K54" i="1"/>
  <c r="K53" i="1" s="1"/>
  <c r="K7" i="1"/>
  <c r="H7" i="1"/>
  <c r="E54" i="1"/>
  <c r="E53" i="1" s="1"/>
  <c r="I54" i="1"/>
  <c r="I53" i="1" s="1"/>
  <c r="F17" i="1"/>
  <c r="F7" i="1" s="1"/>
  <c r="I7" i="1"/>
  <c r="E17" i="1"/>
  <c r="E7" i="1" s="1"/>
  <c r="F54" i="1"/>
  <c r="F53" i="1" s="1"/>
  <c r="C23" i="1"/>
  <c r="C22" i="1" s="1"/>
  <c r="C20" i="1"/>
  <c r="C18" i="1"/>
  <c r="C8" i="1"/>
  <c r="K77" i="1" l="1"/>
  <c r="E77" i="1"/>
  <c r="I77" i="1"/>
  <c r="F77" i="1"/>
  <c r="C17" i="1"/>
  <c r="C7" i="1" s="1"/>
  <c r="C77" i="1" s="1"/>
  <c r="D53" i="1" l="1"/>
  <c r="D77" i="1" s="1"/>
  <c r="H71" i="1"/>
  <c r="H54" i="1" s="1"/>
  <c r="H53" i="1" s="1"/>
  <c r="H77" i="1" s="1"/>
</calcChain>
</file>

<file path=xl/sharedStrings.xml><?xml version="1.0" encoding="utf-8"?>
<sst xmlns="http://schemas.openxmlformats.org/spreadsheetml/2006/main" count="168" uniqueCount="156">
  <si>
    <t/>
  </si>
  <si>
    <t>рублей</t>
  </si>
  <si>
    <t>Код бюджетной классификации</t>
  </si>
  <si>
    <t>Наименование</t>
  </si>
  <si>
    <t>2025 год</t>
  </si>
  <si>
    <t>Действующий бюджет</t>
  </si>
  <si>
    <t>Изменения</t>
  </si>
  <si>
    <t>Итого</t>
  </si>
  <si>
    <t>1</t>
  </si>
  <si>
    <t>2</t>
  </si>
  <si>
    <t>3</t>
  </si>
  <si>
    <t>4</t>
  </si>
  <si>
    <t>7</t>
  </si>
  <si>
    <t>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</si>
  <si>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</si>
  <si>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</si>
  <si>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</si>
  <si>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</si>
  <si>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</si>
  <si>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</si>
  <si>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</si>
  <si>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</si>
  <si>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</si>
  <si>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</si>
  <si>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</si>
  <si>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</si>
  <si>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</si>
  <si>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</si>
  <si>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</si>
  <si>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</si>
  <si>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</si>
  <si>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</si>
  <si>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</si>
  <si>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</si>
  <si>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</si>
  <si>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</si>
  <si>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</si>
  <si>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</si>
  <si>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</si>
  <si>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</si>
  <si>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</si>
  <si>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</si>
  <si>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</si>
  <si>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</si>
  <si>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</si>
  <si>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</si>
  <si>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</si>
  <si>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</si>
  <si>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</si>
  <si>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</si>
  <si>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</si>
  <si>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</si>
  <si>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</si>
  <si>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</si>
  <si>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</si>
  <si>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</si>
  <si>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</si>
  <si>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</si>
  <si>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</si>
  <si>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</si>
  <si>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</si>
  <si>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</si>
  <si>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</si>
  <si>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</si>
  <si>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</si>
  <si>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</si>
  <si>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</si>
  <si>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</si>
  <si>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</si>
  <si>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1 14 06000 00 0000 420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</si>
  <si>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</si>
  <si>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</si>
  <si>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</si>
  <si>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</si>
  <si>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</si>
  <si>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</si>
  <si>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</si>
  <si>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</si>
  <si>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</si>
  <si>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1 16 01193 01 0000 140</t>
  </si>
  <si>
    <t>1 16 01203 01 0000 140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</si>
  <si>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</si>
  <si>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</si>
  <si>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</si>
  <si>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</si>
  <si>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</si>
  <si>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</si>
  <si>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</si>
  <si>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</si>
  <si>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2 02 15001 00 0000 151</t>
  </si>
  <si>
    <t>Дотации на выравнивание бюджетной обеспеченности</t>
  </si>
  <si>
    <t>2 02 10000 00 0000 151</t>
  </si>
  <si>
    <t>2 02 15002 00 0000 151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</si>
  <si>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</si>
  <si>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</si>
  <si>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</si>
  <si>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</si>
  <si>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</si>
  <si>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</si>
  <si>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</si>
  <si>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2 02 40000 00 0000 151</t>
  </si>
  <si>
    <t>Иные межбюджетные трансферты</t>
  </si>
  <si>
    <t>ИТОГО:</t>
  </si>
  <si>
    <t>2026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</si>
  <si>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</si>
  <si>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 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</si>
  <si>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</si>
  <si>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в области охраны окружающей среды и природопользования, налагаемые мировыми судьями, комиссиями по делам несовершеннолетних и защите их прав 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</si>
  <si>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</si>
  <si>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</si>
  <si>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</si>
  <si>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</si>
  <si>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Кодексом Российской Федерации  об административных правонарушениях за административные правонарушения в области производства и оборота этилового спирта, алкогольной и спиртосодержащей продукции 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 </t>
  </si>
  <si>
    <t>1 16 01053 01 0000 140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</si>
  <si>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</si>
  <si>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</si>
  <si>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</si>
  <si>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</si>
  <si>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</si>
  <si>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</si>
  <si>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 налагаемые мировыми судьями, комиссиями по делам несовершеннолетних и защите их прав</t>
  </si>
  <si>
    <t xml:space="preserve">1 16 01333 01 0000 140 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</si>
  <si>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</si>
  <si>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</si>
  <si>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2 02 25511 05 0000 150</t>
  </si>
  <si>
    <t>Субсидии бюджетам муниципальных районов на проведение комплексных кадастровых работ</t>
  </si>
  <si>
    <t>2 02 25519 05 0000 150</t>
  </si>
  <si>
    <t>Субсидии бюджетам муниципальных районов на поддержку отрасли культуры</t>
  </si>
  <si>
    <t>2 02 29999 05 0000 150</t>
  </si>
  <si>
    <t xml:space="preserve">Прочие субсидии бюджетам муниципальных районов </t>
  </si>
  <si>
    <t>2 02 20000 00 0000 150</t>
  </si>
  <si>
    <t>2 02 35120 00 0000 150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</si>
  <si>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</si>
  <si>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2 02 30029 00 0000 150</t>
  </si>
  <si>
    <t>Субвенции бюджетам муниципальных образований на компенсацию части родительской платы за содержание ребенка в государственных и  муниципальных образовательных учреждениях, реализующих основную общеобразовательную программу дошкольного образования</t>
  </si>
  <si>
    <t>2 02 35082 00 0000 150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</si>
  <si>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</si>
  <si>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</si>
  <si>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</si>
  <si>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2 02 45179 00 0000 150</t>
  </si>
  <si>
    <t>Межбюжетные трансферты передаваемые бюджетам  на проведение мероприятий по обеспечению деятельности советников директора по воспитанию и взамодействию с детскими общественными объединениями в общеобразовательных организациях</t>
  </si>
  <si>
    <t>2 02 45303 00 0000 150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</si>
  <si>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</si>
  <si>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 2 02 49999 00 0000 150</t>
  </si>
  <si>
    <t xml:space="preserve">Прочие межбюджетные трансферты, передаваемые бюджетам
</t>
  </si>
  <si>
    <t>2 0235000 00 0000150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</si>
  <si>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</si>
  <si>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</si>
  <si>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Анализ изменения доходов бюджета Рогнединского муниципального района Брянской области на 2025 - 2027 годы</t>
  </si>
  <si>
    <t>2027 год</t>
  </si>
  <si>
    <t xml:space="preserve">1 01 02080 01 0000 110 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</si>
  <si>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 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в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  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</si>
  <si>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</si>
  <si>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</si>
  <si>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2 02 45050 00 0000 150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</si>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</sst>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8">
    <xf numFmtId="0" fontId="0" fillId="0" borderId="0">
      <alignment vertical="top" wrapText="1"/>
    </xf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1" fillId="0" borderId="0"/>
    <xf numFmtId="0" fontId="24" fillId="0" borderId="16">
      <alignment horizontal="left" wrapText="1" indent="2"/>
    </xf>
    <xf numFmtId="49" fontId="24" fillId="0" borderId="1">
      <alignment horizontal="center"/>
    </xf>
    <xf numFmtId="0" fontId="21" fillId="0" borderId="16">
      <alignment horizontal="left" wrapText="1" indent="2"/>
    </xf>
    <xf numFmtId="49" fontId="21" fillId="0" borderId="1">
      <alignment horizontal="center"/>
    </xf>
    <xf numFmtId="0" fontId="1" fillId="0" borderId="0"/>
    <xf numFmtId="0" fontId="20" fillId="8" borderId="9" applyNumberFormat="0" applyFont="0" applyAlignment="0" applyProtection="0"/>
  </cellStyleXfs>
  <cellXfs count="54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23" fillId="0" borderId="14" xfId="46" applyNumberFormat="1" applyFont="1" applyFill="1" applyBorder="1" applyAlignment="1">
      <alignment horizontal="right" vertical="center" wrapText="1"/>
    </xf>
    <xf numFmtId="0" fontId="25" fillId="33" borderId="13" xfId="46" applyFont="1" applyFill="1" applyBorder="1" applyAlignment="1">
      <alignment horizontal="center" vertical="center" wrapText="1"/>
    </xf>
    <xf numFmtId="4" fontId="23" fillId="0" borderId="15" xfId="46" applyNumberFormat="1" applyFont="1" applyFill="1" applyBorder="1" applyAlignment="1">
      <alignment horizontal="right" vertical="center" wrapText="1"/>
    </xf>
    <xf numFmtId="0" fontId="25" fillId="0" borderId="13" xfId="46" applyFont="1" applyBorder="1" applyAlignment="1">
      <alignment horizontal="center" vertical="center" wrapText="1"/>
    </xf>
    <xf numFmtId="0" fontId="25" fillId="33" borderId="13" xfId="46" applyFont="1" applyFill="1" applyBorder="1" applyAlignment="1">
      <alignment vertical="center" wrapText="1"/>
    </xf>
    <xf numFmtId="4" fontId="25" fillId="0" borderId="11" xfId="46" applyNumberFormat="1" applyFont="1" applyFill="1" applyBorder="1" applyAlignment="1">
      <alignment horizontal="right" vertical="center" wrapText="1"/>
    </xf>
    <xf numFmtId="4" fontId="23" fillId="0" borderId="14" xfId="46" applyNumberFormat="1" applyFont="1" applyFill="1" applyBorder="1" applyAlignment="1">
      <alignment horizontal="right" wrapText="1"/>
    </xf>
    <xf numFmtId="0" fontId="25" fillId="0" borderId="11" xfId="46" applyFont="1" applyBorder="1" applyAlignment="1">
      <alignment vertical="top" wrapText="1"/>
    </xf>
    <xf numFmtId="0" fontId="23" fillId="0" borderId="11" xfId="46" applyFont="1" applyFill="1" applyBorder="1" applyAlignment="1">
      <alignment horizontal="left" vertical="justify" wrapText="1"/>
    </xf>
    <xf numFmtId="0" fontId="23" fillId="0" borderId="12" xfId="46" applyFont="1" applyFill="1" applyBorder="1" applyAlignment="1">
      <alignment horizontal="left" vertical="justify" shrinkToFit="1"/>
    </xf>
    <xf numFmtId="0" fontId="25" fillId="0" borderId="13" xfId="46" applyFont="1" applyBorder="1" applyAlignment="1">
      <alignment horizontal="justify" vertical="center" wrapText="1"/>
    </xf>
    <xf numFmtId="0" fontId="22" fillId="0" borderId="17" xfId="46" applyFont="1" applyFill="1" applyBorder="1" applyAlignment="1">
      <alignment horizontal="left" vertical="center" wrapText="1"/>
    </xf>
    <xf numFmtId="0" fontId="25" fillId="0" borderId="12" xfId="46" applyFont="1" applyFill="1" applyBorder="1" applyAlignment="1">
      <alignment horizontal="center" vertical="top" shrinkToFit="1"/>
    </xf>
    <xf numFmtId="0" fontId="22" fillId="0" borderId="1" xfId="46" applyFont="1" applyFill="1" applyBorder="1" applyAlignment="1">
      <alignment horizontal="left" vertical="center" wrapText="1"/>
    </xf>
    <xf numFmtId="4" fontId="2" fillId="0" borderId="18" xfId="0" applyNumberFormat="1" applyFont="1" applyFill="1" applyBorder="1" applyAlignment="1">
      <alignment horizontal="right" vertical="center" wrapText="1"/>
    </xf>
    <xf numFmtId="0" fontId="25" fillId="0" borderId="11" xfId="46" applyFont="1" applyFill="1" applyBorder="1" applyAlignment="1">
      <alignment horizontal="left" vertical="justify" wrapText="1"/>
    </xf>
    <xf numFmtId="4" fontId="23" fillId="0" borderId="11" xfId="46" applyNumberFormat="1" applyFont="1" applyFill="1" applyBorder="1" applyAlignment="1">
      <alignment horizontal="right" vertical="center" wrapText="1"/>
    </xf>
    <xf numFmtId="0" fontId="23" fillId="0" borderId="11" xfId="46" applyFont="1" applyFill="1" applyBorder="1" applyAlignment="1">
      <alignment horizontal="left" vertical="justify" shrinkToFit="1"/>
    </xf>
    <xf numFmtId="4" fontId="25" fillId="0" borderId="14" xfId="46" applyNumberFormat="1" applyFont="1" applyFill="1" applyBorder="1" applyAlignment="1">
      <alignment vertical="center" wrapText="1"/>
    </xf>
    <xf numFmtId="4" fontId="25" fillId="0" borderId="15" xfId="46" applyNumberFormat="1" applyFont="1" applyBorder="1" applyAlignment="1">
      <alignment vertical="center" wrapText="1"/>
    </xf>
    <xf numFmtId="4" fontId="25" fillId="0" borderId="13" xfId="46" applyNumberFormat="1" applyFont="1" applyBorder="1" applyAlignment="1">
      <alignment vertical="center" wrapText="1"/>
    </xf>
    <xf numFmtId="0" fontId="25" fillId="0" borderId="11" xfId="46" applyFont="1" applyBorder="1" applyAlignment="1">
      <alignment horizontal="center" vertical="top"/>
    </xf>
    <xf numFmtId="0" fontId="23" fillId="0" borderId="11" xfId="46" applyFont="1" applyFill="1" applyBorder="1" applyAlignment="1">
      <alignment horizontal="left" vertical="top" wrapText="1"/>
    </xf>
    <xf numFmtId="0" fontId="25" fillId="0" borderId="12" xfId="46" applyFont="1" applyFill="1" applyBorder="1" applyAlignment="1">
      <alignment horizontal="left" vertical="top" shrinkToFit="1"/>
    </xf>
    <xf numFmtId="4" fontId="3" fillId="0" borderId="11" xfId="0" applyNumberFormat="1" applyFont="1" applyFill="1" applyBorder="1" applyAlignment="1">
      <alignment horizontal="right" vertical="center" wrapText="1"/>
    </xf>
    <xf numFmtId="4" fontId="2" fillId="0" borderId="17" xfId="0" applyNumberFormat="1" applyFont="1" applyFill="1" applyBorder="1" applyAlignment="1">
      <alignment horizontal="right" vertical="center" wrapText="1"/>
    </xf>
    <xf numFmtId="4" fontId="3" fillId="0" borderId="18" xfId="0" applyNumberFormat="1" applyFont="1" applyFill="1" applyBorder="1" applyAlignment="1">
      <alignment horizontal="right" vertical="center" wrapText="1"/>
    </xf>
    <xf numFmtId="4" fontId="23" fillId="0" borderId="11" xfId="46" applyNumberFormat="1" applyFont="1" applyBorder="1" applyAlignment="1">
      <alignment horizontal="right" vertical="center" wrapText="1"/>
    </xf>
    <xf numFmtId="0" fontId="23" fillId="0" borderId="11" xfId="46" applyFont="1" applyBorder="1" applyAlignment="1">
      <alignment horizontal="left" vertical="justify" wrapText="1"/>
    </xf>
    <xf numFmtId="4" fontId="25" fillId="0" borderId="12" xfId="46" applyNumberFormat="1" applyFont="1" applyFill="1" applyBorder="1" applyAlignment="1">
      <alignment horizontal="right" vertical="center" wrapText="1"/>
    </xf>
    <xf numFmtId="0" fontId="25" fillId="0" borderId="11" xfId="46" applyFont="1" applyFill="1" applyBorder="1" applyAlignment="1">
      <alignment horizontal="left" vertical="top" shrinkToFit="1"/>
    </xf>
    <xf numFmtId="4" fontId="25" fillId="0" borderId="12" xfId="46" applyNumberFormat="1" applyFont="1" applyFill="1" applyBorder="1" applyAlignment="1">
      <alignment horizontal="center" vertical="center" wrapText="1"/>
    </xf>
    <xf numFmtId="0" fontId="25" fillId="0" borderId="12" xfId="46" applyFont="1" applyFill="1" applyBorder="1" applyAlignment="1">
      <alignment vertical="top" shrinkToFi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2" xfId="46" applyFont="1" applyFill="1" applyBorder="1" applyAlignment="1">
      <alignment horizontal="left" vertical="justify" wrapText="1"/>
    </xf>
    <xf numFmtId="0" fontId="25" fillId="0" borderId="19" xfId="46" applyFont="1" applyFill="1" applyBorder="1" applyAlignment="1">
      <alignment horizontal="center" vertical="top" shrinkToFit="1"/>
    </xf>
    <xf numFmtId="0" fontId="23" fillId="0" borderId="13" xfId="46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4" fontId="23" fillId="0" borderId="14" xfId="46" applyNumberFormat="1" applyFont="1" applyFill="1" applyBorder="1" applyAlignment="1">
      <alignment vertical="center" wrapText="1"/>
    </xf>
  </cellXfs>
  <cellStyles count="48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xl31" xfId="44"/>
    <cellStyle name="xl31 2" xfId="42"/>
    <cellStyle name="xl43" xfId="45"/>
    <cellStyle name="xl43 2" xfId="43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6"/>
    <cellStyle name="Обычный 3" xfId="41"/>
    <cellStyle name="Плохой" xfId="7" builtinId="27" customBuiltin="1"/>
    <cellStyle name="Пояснение" xfId="15" builtinId="53" customBuiltin="1"/>
    <cellStyle name="Примечание 2" xfId="47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tabSelected="1" zoomScale="73" zoomScaleNormal="73" workbookViewId="0">
      <selection activeCell="E60" sqref="E60"/>
    </sheetView>
  </sheetViews>
  <sheetFormatPr defaultRowHeight="12.75" x14ac:dyDescent="0.2"/>
  <cols>
    <col min="1" max="1" width="36.83203125" customWidth="1"/>
    <col min="2" max="2" width="64.1640625" customWidth="1"/>
    <col min="3" max="3" width="20.1640625" customWidth="1"/>
    <col min="4" max="4" width="19.6640625" customWidth="1"/>
    <col min="5" max="6" width="20.1640625" customWidth="1"/>
    <col min="7" max="7" width="20" customWidth="1"/>
    <col min="8" max="9" width="20.1640625" customWidth="1"/>
    <col min="10" max="10" width="18.83203125" customWidth="1"/>
    <col min="11" max="11" width="20.1640625" customWidth="1"/>
  </cols>
  <sheetData>
    <row r="1" spans="1:11" ht="13.9" customHeight="1" x14ac:dyDescent="0.2">
      <c r="A1" s="1" t="s">
        <v>0</v>
      </c>
      <c r="B1" s="1" t="s">
        <v>0</v>
      </c>
      <c r="C1" s="49" t="s">
        <v>0</v>
      </c>
      <c r="D1" s="49"/>
      <c r="E1" s="49"/>
      <c r="F1" s="49"/>
      <c r="G1" s="49"/>
      <c r="H1" s="49"/>
      <c r="I1" s="49"/>
      <c r="J1" s="49"/>
      <c r="K1" s="49"/>
    </row>
    <row r="2" spans="1:11" ht="25.9" customHeight="1" x14ac:dyDescent="0.2">
      <c r="A2" s="50" t="s">
        <v>148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15" customHeight="1" x14ac:dyDescent="0.2">
      <c r="A3" s="51" t="s">
        <v>1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ht="28.15" customHeight="1" x14ac:dyDescent="0.2">
      <c r="A4" s="52" t="s">
        <v>2</v>
      </c>
      <c r="B4" s="52" t="s">
        <v>3</v>
      </c>
      <c r="C4" s="52" t="s">
        <v>4</v>
      </c>
      <c r="D4" s="52"/>
      <c r="E4" s="52"/>
      <c r="F4" s="52" t="s">
        <v>103</v>
      </c>
      <c r="G4" s="52"/>
      <c r="H4" s="52"/>
      <c r="I4" s="52" t="s">
        <v>149</v>
      </c>
      <c r="J4" s="52"/>
      <c r="K4" s="52"/>
    </row>
    <row r="5" spans="1:11" ht="28.15" customHeight="1" x14ac:dyDescent="0.2">
      <c r="A5" s="52" t="s">
        <v>0</v>
      </c>
      <c r="B5" s="52" t="s">
        <v>0</v>
      </c>
      <c r="C5" s="2" t="s">
        <v>5</v>
      </c>
      <c r="D5" s="2" t="s">
        <v>6</v>
      </c>
      <c r="E5" s="43" t="s">
        <v>7</v>
      </c>
      <c r="F5" s="8" t="s">
        <v>5</v>
      </c>
      <c r="G5" s="2" t="s">
        <v>6</v>
      </c>
      <c r="H5" s="43" t="s">
        <v>7</v>
      </c>
      <c r="I5" s="8" t="s">
        <v>5</v>
      </c>
      <c r="J5" s="2" t="s">
        <v>6</v>
      </c>
      <c r="K5" s="43" t="s">
        <v>7</v>
      </c>
    </row>
    <row r="6" spans="1:11" ht="14.45" customHeight="1" x14ac:dyDescent="0.2">
      <c r="A6" s="2" t="s">
        <v>8</v>
      </c>
      <c r="B6" s="2" t="s">
        <v>9</v>
      </c>
      <c r="C6" s="2" t="s">
        <v>10</v>
      </c>
      <c r="D6" s="2" t="s">
        <v>11</v>
      </c>
      <c r="E6" s="8">
        <v>5</v>
      </c>
      <c r="F6" s="8">
        <v>6</v>
      </c>
      <c r="G6" s="2" t="s">
        <v>12</v>
      </c>
      <c r="H6" s="8">
        <v>8</v>
      </c>
      <c r="I6" s="8">
        <v>9</v>
      </c>
      <c r="J6" s="2" t="s">
        <v>13</v>
      </c>
      <c r="K6" s="8">
        <v>11</v>
      </c>
    </row>
    <row r="7" spans="1:11" ht="15.75" x14ac:dyDescent="0.2">
      <c r="A7" s="3" t="s">
        <v>14</v>
      </c>
      <c r="B7" s="4" t="s">
        <v>15</v>
      </c>
      <c r="C7" s="5">
        <f>C8+C15+C17+C22+C25+C30+C32+C35+C40</f>
        <v>89653000</v>
      </c>
      <c r="D7" s="5">
        <v>0</v>
      </c>
      <c r="E7" s="5">
        <f>E8+E15+E17+E22+E25+E30+E32+E35+E40</f>
        <v>89653000</v>
      </c>
      <c r="F7" s="5">
        <f>F8+F15+F17+F22+F25+F30+F32+F35+F40</f>
        <v>57262000</v>
      </c>
      <c r="G7" s="5">
        <v>0</v>
      </c>
      <c r="H7" s="5">
        <f>H8+H15+H17+H22+H25+H30+H32+H35+H40</f>
        <v>57262000</v>
      </c>
      <c r="I7" s="5">
        <f>I8+I15+I17+I22+I25+I30+I32+I35+I40</f>
        <v>63370000</v>
      </c>
      <c r="J7" s="5">
        <v>0</v>
      </c>
      <c r="K7" s="5">
        <f>K8+K15+K17+K22+K25+K30+K32+K35+K40</f>
        <v>63370000</v>
      </c>
    </row>
    <row r="8" spans="1:11" ht="15.75" x14ac:dyDescent="0.2">
      <c r="A8" s="3" t="s">
        <v>16</v>
      </c>
      <c r="B8" s="4" t="s">
        <v>17</v>
      </c>
      <c r="C8" s="5">
        <f>C9</f>
        <v>43058000</v>
      </c>
      <c r="D8" s="5">
        <v>0</v>
      </c>
      <c r="E8" s="5">
        <f>E9</f>
        <v>43058000</v>
      </c>
      <c r="F8" s="5">
        <f>F9</f>
        <v>46373000</v>
      </c>
      <c r="G8" s="5">
        <v>0</v>
      </c>
      <c r="H8" s="5">
        <f>H9</f>
        <v>46373000</v>
      </c>
      <c r="I8" s="5">
        <f>I9</f>
        <v>50083000</v>
      </c>
      <c r="J8" s="5">
        <v>0</v>
      </c>
      <c r="K8" s="5">
        <f>K9</f>
        <v>50083000</v>
      </c>
    </row>
    <row r="9" spans="1:11" ht="15" customHeight="1" x14ac:dyDescent="0.2">
      <c r="A9" s="2" t="s">
        <v>18</v>
      </c>
      <c r="B9" s="6" t="s">
        <v>19</v>
      </c>
      <c r="C9" s="7">
        <f>SUM(C10:C14)</f>
        <v>43058000</v>
      </c>
      <c r="D9" s="7">
        <f t="shared" ref="D9:K9" si="0">SUM(D10:D14)</f>
        <v>0</v>
      </c>
      <c r="E9" s="7">
        <f t="shared" si="0"/>
        <v>43058000</v>
      </c>
      <c r="F9" s="7">
        <f t="shared" si="0"/>
        <v>46373000</v>
      </c>
      <c r="G9" s="7">
        <f t="shared" si="0"/>
        <v>0</v>
      </c>
      <c r="H9" s="7">
        <f t="shared" si="0"/>
        <v>46373000</v>
      </c>
      <c r="I9" s="7">
        <f t="shared" si="0"/>
        <v>50083000</v>
      </c>
      <c r="J9" s="7">
        <f t="shared" si="0"/>
        <v>0</v>
      </c>
      <c r="K9" s="7">
        <f t="shared" si="0"/>
        <v>50083000</v>
      </c>
    </row>
    <row r="10" spans="1:11" ht="94.5" x14ac:dyDescent="0.2">
      <c r="A10" s="2" t="s">
        <v>20</v>
      </c>
      <c r="B10" s="6" t="s">
        <v>21</v>
      </c>
      <c r="C10" s="7">
        <v>42095000</v>
      </c>
      <c r="D10" s="7">
        <v>0</v>
      </c>
      <c r="E10" s="7">
        <v>42095000</v>
      </c>
      <c r="F10" s="7">
        <v>45352000</v>
      </c>
      <c r="G10" s="7">
        <v>0</v>
      </c>
      <c r="H10" s="7">
        <v>45352000</v>
      </c>
      <c r="I10" s="7">
        <v>49002000</v>
      </c>
      <c r="J10" s="7">
        <v>0</v>
      </c>
      <c r="K10" s="7">
        <v>49002000</v>
      </c>
    </row>
    <row r="11" spans="1:11" ht="141.75" x14ac:dyDescent="0.2">
      <c r="A11" s="2" t="s">
        <v>22</v>
      </c>
      <c r="B11" s="6" t="s">
        <v>23</v>
      </c>
      <c r="C11" s="7">
        <v>600000</v>
      </c>
      <c r="D11" s="7">
        <v>0</v>
      </c>
      <c r="E11" s="7">
        <v>600000</v>
      </c>
      <c r="F11" s="7">
        <v>605000</v>
      </c>
      <c r="G11" s="7">
        <v>0</v>
      </c>
      <c r="H11" s="7">
        <v>605000</v>
      </c>
      <c r="I11" s="7">
        <v>610000</v>
      </c>
      <c r="J11" s="7">
        <v>0</v>
      </c>
      <c r="K11" s="7">
        <v>610000</v>
      </c>
    </row>
    <row r="12" spans="1:11" ht="64.5" customHeight="1" x14ac:dyDescent="0.2">
      <c r="A12" s="2" t="s">
        <v>24</v>
      </c>
      <c r="B12" s="6" t="s">
        <v>25</v>
      </c>
      <c r="C12" s="7">
        <v>300000</v>
      </c>
      <c r="D12" s="7">
        <v>0</v>
      </c>
      <c r="E12" s="7">
        <v>300000</v>
      </c>
      <c r="F12" s="7">
        <v>350000</v>
      </c>
      <c r="G12" s="7">
        <v>0</v>
      </c>
      <c r="H12" s="7">
        <v>350000</v>
      </c>
      <c r="I12" s="7">
        <v>400000</v>
      </c>
      <c r="J12" s="7">
        <v>0</v>
      </c>
      <c r="K12" s="7">
        <v>400000</v>
      </c>
    </row>
    <row r="13" spans="1:11" ht="112.35" customHeight="1" x14ac:dyDescent="0.2">
      <c r="A13" s="2" t="s">
        <v>26</v>
      </c>
      <c r="B13" s="6" t="s">
        <v>27</v>
      </c>
      <c r="C13" s="7">
        <v>1000</v>
      </c>
      <c r="D13" s="7">
        <v>0</v>
      </c>
      <c r="E13" s="7">
        <v>1000</v>
      </c>
      <c r="F13" s="7">
        <v>1000</v>
      </c>
      <c r="G13" s="7">
        <v>0</v>
      </c>
      <c r="H13" s="7">
        <v>1000</v>
      </c>
      <c r="I13" s="7">
        <v>1000</v>
      </c>
      <c r="J13" s="7">
        <v>0</v>
      </c>
      <c r="K13" s="7">
        <v>1000</v>
      </c>
    </row>
    <row r="14" spans="1:11" ht="95.25" customHeight="1" x14ac:dyDescent="0.2">
      <c r="A14" s="47" t="s">
        <v>150</v>
      </c>
      <c r="B14" s="6" t="s">
        <v>151</v>
      </c>
      <c r="C14" s="7">
        <v>62000</v>
      </c>
      <c r="D14" s="7">
        <v>0</v>
      </c>
      <c r="E14" s="7">
        <v>62000</v>
      </c>
      <c r="F14" s="7">
        <v>65000</v>
      </c>
      <c r="G14" s="7">
        <v>0</v>
      </c>
      <c r="H14" s="7">
        <v>65000</v>
      </c>
      <c r="I14" s="7">
        <v>70000</v>
      </c>
      <c r="J14" s="7">
        <v>0</v>
      </c>
      <c r="K14" s="7">
        <v>70000</v>
      </c>
    </row>
    <row r="15" spans="1:11" ht="48.95" customHeight="1" x14ac:dyDescent="0.2">
      <c r="A15" s="3" t="s">
        <v>28</v>
      </c>
      <c r="B15" s="4" t="s">
        <v>29</v>
      </c>
      <c r="C15" s="5">
        <f>C16</f>
        <v>7717000</v>
      </c>
      <c r="D15" s="5">
        <v>0</v>
      </c>
      <c r="E15" s="5">
        <f>E16</f>
        <v>7717000</v>
      </c>
      <c r="F15" s="5">
        <f>F16</f>
        <v>7804000</v>
      </c>
      <c r="G15" s="5">
        <v>0</v>
      </c>
      <c r="H15" s="5">
        <f>H16</f>
        <v>7804000</v>
      </c>
      <c r="I15" s="5">
        <f>I16</f>
        <v>10115000</v>
      </c>
      <c r="J15" s="5">
        <v>0</v>
      </c>
      <c r="K15" s="5">
        <f>K16</f>
        <v>10115000</v>
      </c>
    </row>
    <row r="16" spans="1:11" ht="32.25" customHeight="1" x14ac:dyDescent="0.2">
      <c r="A16" s="2" t="s">
        <v>30</v>
      </c>
      <c r="B16" s="6" t="s">
        <v>31</v>
      </c>
      <c r="C16" s="7">
        <v>7717000</v>
      </c>
      <c r="D16" s="7">
        <v>0</v>
      </c>
      <c r="E16" s="7">
        <v>7717000</v>
      </c>
      <c r="F16" s="7">
        <v>7804000</v>
      </c>
      <c r="G16" s="7">
        <v>0</v>
      </c>
      <c r="H16" s="7">
        <v>7804000</v>
      </c>
      <c r="I16" s="7">
        <v>10115000</v>
      </c>
      <c r="J16" s="7">
        <v>0</v>
      </c>
      <c r="K16" s="7">
        <v>10115000</v>
      </c>
    </row>
    <row r="17" spans="1:11" ht="25.5" customHeight="1" x14ac:dyDescent="0.2">
      <c r="A17" s="3" t="s">
        <v>32</v>
      </c>
      <c r="B17" s="4" t="s">
        <v>33</v>
      </c>
      <c r="C17" s="5">
        <f>C18+C20</f>
        <v>1233000</v>
      </c>
      <c r="D17" s="5">
        <v>0</v>
      </c>
      <c r="E17" s="5">
        <f>E18+E20</f>
        <v>1233000</v>
      </c>
      <c r="F17" s="5">
        <f>F18+F20</f>
        <v>1280000</v>
      </c>
      <c r="G17" s="5">
        <v>0</v>
      </c>
      <c r="H17" s="5">
        <f>H18+H20</f>
        <v>1280000</v>
      </c>
      <c r="I17" s="5">
        <f>I18+I20</f>
        <v>1357000</v>
      </c>
      <c r="J17" s="5">
        <v>0</v>
      </c>
      <c r="K17" s="5">
        <f>K18+K20</f>
        <v>1357000</v>
      </c>
    </row>
    <row r="18" spans="1:11" ht="32.25" customHeight="1" x14ac:dyDescent="0.2">
      <c r="A18" s="2" t="s">
        <v>34</v>
      </c>
      <c r="B18" s="6" t="s">
        <v>35</v>
      </c>
      <c r="C18" s="7">
        <f>C19</f>
        <v>755000</v>
      </c>
      <c r="D18" s="7">
        <v>0</v>
      </c>
      <c r="E18" s="7">
        <f>E19</f>
        <v>755000</v>
      </c>
      <c r="F18" s="7">
        <f>F19</f>
        <v>786000</v>
      </c>
      <c r="G18" s="7">
        <v>0</v>
      </c>
      <c r="H18" s="7">
        <f>H19</f>
        <v>786000</v>
      </c>
      <c r="I18" s="7">
        <f t="shared" ref="I18:K18" si="1">I19</f>
        <v>848000</v>
      </c>
      <c r="J18" s="7">
        <f t="shared" si="1"/>
        <v>0</v>
      </c>
      <c r="K18" s="7">
        <f t="shared" si="1"/>
        <v>848000</v>
      </c>
    </row>
    <row r="19" spans="1:11" ht="15" customHeight="1" x14ac:dyDescent="0.2">
      <c r="A19" s="2" t="s">
        <v>36</v>
      </c>
      <c r="B19" s="6" t="s">
        <v>35</v>
      </c>
      <c r="C19" s="7">
        <v>755000</v>
      </c>
      <c r="D19" s="7">
        <v>0</v>
      </c>
      <c r="E19" s="7">
        <v>755000</v>
      </c>
      <c r="F19" s="7">
        <v>786000</v>
      </c>
      <c r="G19" s="7">
        <v>0</v>
      </c>
      <c r="H19" s="7">
        <v>786000</v>
      </c>
      <c r="I19" s="7">
        <v>848000</v>
      </c>
      <c r="J19" s="7">
        <v>0</v>
      </c>
      <c r="K19" s="7">
        <v>848000</v>
      </c>
    </row>
    <row r="20" spans="1:11" ht="32.25" customHeight="1" x14ac:dyDescent="0.2">
      <c r="A20" s="2" t="s">
        <v>37</v>
      </c>
      <c r="B20" s="6" t="s">
        <v>38</v>
      </c>
      <c r="C20" s="7">
        <f>C21</f>
        <v>478000</v>
      </c>
      <c r="D20" s="7">
        <v>0</v>
      </c>
      <c r="E20" s="7">
        <f>E21</f>
        <v>478000</v>
      </c>
      <c r="F20" s="7">
        <f>F21</f>
        <v>494000</v>
      </c>
      <c r="G20" s="7">
        <v>0</v>
      </c>
      <c r="H20" s="7">
        <f>H21</f>
        <v>494000</v>
      </c>
      <c r="I20" s="7">
        <f>I21</f>
        <v>509000</v>
      </c>
      <c r="J20" s="7">
        <v>0</v>
      </c>
      <c r="K20" s="7">
        <f>K21</f>
        <v>509000</v>
      </c>
    </row>
    <row r="21" spans="1:11" ht="48.95" customHeight="1" x14ac:dyDescent="0.2">
      <c r="A21" s="2" t="s">
        <v>39</v>
      </c>
      <c r="B21" s="6" t="s">
        <v>40</v>
      </c>
      <c r="C21" s="7">
        <v>478000</v>
      </c>
      <c r="D21" s="7">
        <v>0</v>
      </c>
      <c r="E21" s="7">
        <v>478000</v>
      </c>
      <c r="F21" s="7">
        <v>494000</v>
      </c>
      <c r="G21" s="7">
        <v>0</v>
      </c>
      <c r="H21" s="7">
        <v>494000</v>
      </c>
      <c r="I21" s="7">
        <v>509000</v>
      </c>
      <c r="J21" s="7">
        <v>0</v>
      </c>
      <c r="K21" s="7">
        <v>509000</v>
      </c>
    </row>
    <row r="22" spans="1:11" ht="27" customHeight="1" x14ac:dyDescent="0.2">
      <c r="A22" s="3" t="s">
        <v>41</v>
      </c>
      <c r="B22" s="4" t="s">
        <v>42</v>
      </c>
      <c r="C22" s="5">
        <f>C23</f>
        <v>570000</v>
      </c>
      <c r="D22" s="5">
        <v>0</v>
      </c>
      <c r="E22" s="5">
        <f>E23</f>
        <v>570000</v>
      </c>
      <c r="F22" s="5">
        <f>F23</f>
        <v>580000</v>
      </c>
      <c r="G22" s="5">
        <v>0</v>
      </c>
      <c r="H22" s="5">
        <f>H23</f>
        <v>580000</v>
      </c>
      <c r="I22" s="5">
        <f>I23</f>
        <v>590000</v>
      </c>
      <c r="J22" s="5">
        <v>0</v>
      </c>
      <c r="K22" s="5">
        <f>K23</f>
        <v>590000</v>
      </c>
    </row>
    <row r="23" spans="1:11" ht="48.95" customHeight="1" x14ac:dyDescent="0.2">
      <c r="A23" s="2" t="s">
        <v>43</v>
      </c>
      <c r="B23" s="6" t="s">
        <v>44</v>
      </c>
      <c r="C23" s="7">
        <f>C24</f>
        <v>570000</v>
      </c>
      <c r="D23" s="7">
        <v>0</v>
      </c>
      <c r="E23" s="7">
        <f>E24</f>
        <v>570000</v>
      </c>
      <c r="F23" s="7">
        <f>F24</f>
        <v>580000</v>
      </c>
      <c r="G23" s="7">
        <v>0</v>
      </c>
      <c r="H23" s="7">
        <f>H24</f>
        <v>580000</v>
      </c>
      <c r="I23" s="7">
        <f>I24</f>
        <v>590000</v>
      </c>
      <c r="J23" s="7">
        <v>0</v>
      </c>
      <c r="K23" s="7">
        <f>K24</f>
        <v>590000</v>
      </c>
    </row>
    <row r="24" spans="1:11" ht="64.5" customHeight="1" x14ac:dyDescent="0.2">
      <c r="A24" s="2" t="s">
        <v>45</v>
      </c>
      <c r="B24" s="6" t="s">
        <v>46</v>
      </c>
      <c r="C24" s="7">
        <v>570000</v>
      </c>
      <c r="D24" s="7">
        <v>0</v>
      </c>
      <c r="E24" s="7">
        <v>570000</v>
      </c>
      <c r="F24" s="7">
        <v>580000</v>
      </c>
      <c r="G24" s="7">
        <v>0</v>
      </c>
      <c r="H24" s="7">
        <v>580000</v>
      </c>
      <c r="I24" s="7">
        <v>590000</v>
      </c>
      <c r="J24" s="7">
        <v>0</v>
      </c>
      <c r="K24" s="7">
        <v>590000</v>
      </c>
    </row>
    <row r="25" spans="1:11" ht="48.95" customHeight="1" x14ac:dyDescent="0.2">
      <c r="A25" s="3" t="s">
        <v>47</v>
      </c>
      <c r="B25" s="4" t="s">
        <v>48</v>
      </c>
      <c r="C25" s="5">
        <f>C26+C29</f>
        <v>403000</v>
      </c>
      <c r="D25" s="5">
        <v>0</v>
      </c>
      <c r="E25" s="5">
        <f>E26+E29</f>
        <v>403000</v>
      </c>
      <c r="F25" s="5">
        <f>F26+F29</f>
        <v>403000</v>
      </c>
      <c r="G25" s="5">
        <v>0</v>
      </c>
      <c r="H25" s="5">
        <f>H26+H29</f>
        <v>403000</v>
      </c>
      <c r="I25" s="5">
        <f>I26+I29</f>
        <v>403000</v>
      </c>
      <c r="J25" s="5">
        <v>0</v>
      </c>
      <c r="K25" s="5">
        <f>K26+K29</f>
        <v>403000</v>
      </c>
    </row>
    <row r="26" spans="1:11" ht="112.35" customHeight="1" x14ac:dyDescent="0.2">
      <c r="A26" s="2" t="s">
        <v>49</v>
      </c>
      <c r="B26" s="6" t="s">
        <v>50</v>
      </c>
      <c r="C26" s="7">
        <f>C27+C28</f>
        <v>326000</v>
      </c>
      <c r="D26" s="7">
        <v>0</v>
      </c>
      <c r="E26" s="7">
        <f>E27+E28</f>
        <v>326000</v>
      </c>
      <c r="F26" s="7">
        <f>F27+F28</f>
        <v>326000</v>
      </c>
      <c r="G26" s="7">
        <v>0</v>
      </c>
      <c r="H26" s="7">
        <f>H27+H28</f>
        <v>326000</v>
      </c>
      <c r="I26" s="7">
        <f>I27+I28</f>
        <v>326000</v>
      </c>
      <c r="J26" s="7">
        <v>0</v>
      </c>
      <c r="K26" s="7">
        <f>K27+K28</f>
        <v>326000</v>
      </c>
    </row>
    <row r="27" spans="1:11" ht="112.35" customHeight="1" x14ac:dyDescent="0.2">
      <c r="A27" s="2" t="s">
        <v>51</v>
      </c>
      <c r="B27" s="6" t="s">
        <v>52</v>
      </c>
      <c r="C27" s="7">
        <v>252000</v>
      </c>
      <c r="D27" s="7">
        <v>0</v>
      </c>
      <c r="E27" s="7">
        <v>252000</v>
      </c>
      <c r="F27" s="7">
        <v>252000</v>
      </c>
      <c r="G27" s="7">
        <v>0</v>
      </c>
      <c r="H27" s="7">
        <v>252000</v>
      </c>
      <c r="I27" s="7">
        <v>252000</v>
      </c>
      <c r="J27" s="7">
        <v>0</v>
      </c>
      <c r="K27" s="7">
        <v>252000</v>
      </c>
    </row>
    <row r="28" spans="1:11" ht="96.6" customHeight="1" x14ac:dyDescent="0.2">
      <c r="A28" s="2" t="s">
        <v>53</v>
      </c>
      <c r="B28" s="6" t="s">
        <v>54</v>
      </c>
      <c r="C28" s="7">
        <v>74000</v>
      </c>
      <c r="D28" s="7">
        <v>0</v>
      </c>
      <c r="E28" s="7">
        <v>74000</v>
      </c>
      <c r="F28" s="7">
        <v>74000</v>
      </c>
      <c r="G28" s="7">
        <v>0</v>
      </c>
      <c r="H28" s="7">
        <v>74000</v>
      </c>
      <c r="I28" s="7">
        <v>74000</v>
      </c>
      <c r="J28" s="7">
        <v>0</v>
      </c>
      <c r="K28" s="7">
        <v>74000</v>
      </c>
    </row>
    <row r="29" spans="1:11" ht="96.6" customHeight="1" x14ac:dyDescent="0.2">
      <c r="A29" s="2" t="s">
        <v>55</v>
      </c>
      <c r="B29" s="6" t="s">
        <v>56</v>
      </c>
      <c r="C29" s="7">
        <v>77000</v>
      </c>
      <c r="D29" s="7">
        <v>0</v>
      </c>
      <c r="E29" s="7">
        <v>77000</v>
      </c>
      <c r="F29" s="7">
        <v>77000</v>
      </c>
      <c r="G29" s="7">
        <v>0</v>
      </c>
      <c r="H29" s="7">
        <v>77000</v>
      </c>
      <c r="I29" s="7">
        <v>77000</v>
      </c>
      <c r="J29" s="7">
        <v>0</v>
      </c>
      <c r="K29" s="7">
        <v>77000</v>
      </c>
    </row>
    <row r="30" spans="1:11" ht="32.25" customHeight="1" x14ac:dyDescent="0.2">
      <c r="A30" s="3" t="s">
        <v>57</v>
      </c>
      <c r="B30" s="4" t="s">
        <v>58</v>
      </c>
      <c r="C30" s="5">
        <f>C31</f>
        <v>10000</v>
      </c>
      <c r="D30" s="5">
        <f t="shared" ref="D30:K30" si="2">D31</f>
        <v>0</v>
      </c>
      <c r="E30" s="5">
        <f t="shared" si="2"/>
        <v>10000</v>
      </c>
      <c r="F30" s="5">
        <f t="shared" si="2"/>
        <v>10000</v>
      </c>
      <c r="G30" s="5">
        <f t="shared" si="2"/>
        <v>0</v>
      </c>
      <c r="H30" s="5">
        <f t="shared" si="2"/>
        <v>10000</v>
      </c>
      <c r="I30" s="5">
        <f t="shared" si="2"/>
        <v>10000</v>
      </c>
      <c r="J30" s="5">
        <f t="shared" si="2"/>
        <v>0</v>
      </c>
      <c r="K30" s="5">
        <f t="shared" si="2"/>
        <v>10000</v>
      </c>
    </row>
    <row r="31" spans="1:11" ht="32.25" customHeight="1" x14ac:dyDescent="0.2">
      <c r="A31" s="2" t="s">
        <v>59</v>
      </c>
      <c r="B31" s="6" t="s">
        <v>60</v>
      </c>
      <c r="C31" s="7">
        <v>10000</v>
      </c>
      <c r="D31" s="7">
        <v>0</v>
      </c>
      <c r="E31" s="7">
        <v>10000</v>
      </c>
      <c r="F31" s="7">
        <v>10000</v>
      </c>
      <c r="G31" s="7">
        <v>0</v>
      </c>
      <c r="H31" s="7">
        <v>10000</v>
      </c>
      <c r="I31" s="7">
        <v>10000</v>
      </c>
      <c r="J31" s="7">
        <v>0</v>
      </c>
      <c r="K31" s="7">
        <v>10000</v>
      </c>
    </row>
    <row r="32" spans="1:11" ht="48.95" customHeight="1" x14ac:dyDescent="0.2">
      <c r="A32" s="3" t="s">
        <v>61</v>
      </c>
      <c r="B32" s="4" t="s">
        <v>62</v>
      </c>
      <c r="C32" s="5">
        <f>C33</f>
        <v>480000</v>
      </c>
      <c r="D32" s="5">
        <v>0</v>
      </c>
      <c r="E32" s="5">
        <f>E33</f>
        <v>480000</v>
      </c>
      <c r="F32" s="5">
        <f>F33</f>
        <v>480000</v>
      </c>
      <c r="G32" s="5">
        <v>0</v>
      </c>
      <c r="H32" s="5">
        <f>H33</f>
        <v>480000</v>
      </c>
      <c r="I32" s="5">
        <f>I33</f>
        <v>480000</v>
      </c>
      <c r="J32" s="5">
        <v>0</v>
      </c>
      <c r="K32" s="5">
        <f>K33</f>
        <v>480000</v>
      </c>
    </row>
    <row r="33" spans="1:11" ht="30.75" customHeight="1" x14ac:dyDescent="0.2">
      <c r="A33" s="2" t="s">
        <v>63</v>
      </c>
      <c r="B33" s="6" t="s">
        <v>64</v>
      </c>
      <c r="C33" s="7">
        <f>C34</f>
        <v>480000</v>
      </c>
      <c r="D33" s="7">
        <v>0</v>
      </c>
      <c r="E33" s="7">
        <f>E34</f>
        <v>480000</v>
      </c>
      <c r="F33" s="7">
        <f>F34</f>
        <v>480000</v>
      </c>
      <c r="G33" s="7">
        <v>0</v>
      </c>
      <c r="H33" s="7">
        <f>H34</f>
        <v>480000</v>
      </c>
      <c r="I33" s="7">
        <f>I34</f>
        <v>480000</v>
      </c>
      <c r="J33" s="7">
        <v>0</v>
      </c>
      <c r="K33" s="7">
        <f>K34</f>
        <v>480000</v>
      </c>
    </row>
    <row r="34" spans="1:11" ht="48.95" customHeight="1" x14ac:dyDescent="0.2">
      <c r="A34" s="2" t="s">
        <v>65</v>
      </c>
      <c r="B34" s="6" t="s">
        <v>66</v>
      </c>
      <c r="C34" s="7">
        <v>480000</v>
      </c>
      <c r="D34" s="7">
        <v>0</v>
      </c>
      <c r="E34" s="7">
        <v>480000</v>
      </c>
      <c r="F34" s="7">
        <v>480000</v>
      </c>
      <c r="G34" s="7">
        <v>0</v>
      </c>
      <c r="H34" s="7">
        <v>480000</v>
      </c>
      <c r="I34" s="7">
        <v>480000</v>
      </c>
      <c r="J34" s="7">
        <v>0</v>
      </c>
      <c r="K34" s="7">
        <v>480000</v>
      </c>
    </row>
    <row r="35" spans="1:11" ht="32.25" customHeight="1" x14ac:dyDescent="0.2">
      <c r="A35" s="3" t="s">
        <v>67</v>
      </c>
      <c r="B35" s="4" t="s">
        <v>68</v>
      </c>
      <c r="C35" s="5">
        <f>C36</f>
        <v>36000000</v>
      </c>
      <c r="D35" s="5">
        <v>0</v>
      </c>
      <c r="E35" s="5">
        <f>E36</f>
        <v>36000000</v>
      </c>
      <c r="F35" s="5">
        <f>F36</f>
        <v>150000</v>
      </c>
      <c r="G35" s="5">
        <v>0</v>
      </c>
      <c r="H35" s="5">
        <f>H36</f>
        <v>150000</v>
      </c>
      <c r="I35" s="5">
        <f>I36</f>
        <v>150000</v>
      </c>
      <c r="J35" s="5">
        <v>0</v>
      </c>
      <c r="K35" s="5">
        <f>K36</f>
        <v>150000</v>
      </c>
    </row>
    <row r="36" spans="1:11" ht="96.6" customHeight="1" x14ac:dyDescent="0.2">
      <c r="A36" s="2" t="s">
        <v>69</v>
      </c>
      <c r="B36" s="6" t="s">
        <v>70</v>
      </c>
      <c r="C36" s="7">
        <f>C37+C38</f>
        <v>36000000</v>
      </c>
      <c r="D36" s="7">
        <v>0</v>
      </c>
      <c r="E36" s="7">
        <f>E37+E38</f>
        <v>36000000</v>
      </c>
      <c r="F36" s="7">
        <f>F37+F38</f>
        <v>150000</v>
      </c>
      <c r="G36" s="7">
        <v>0</v>
      </c>
      <c r="H36" s="7">
        <f>H37+H38</f>
        <v>150000</v>
      </c>
      <c r="I36" s="7">
        <f>I37+I38</f>
        <v>150000</v>
      </c>
      <c r="J36" s="7">
        <v>0</v>
      </c>
      <c r="K36" s="7">
        <f>K37+K38</f>
        <v>150000</v>
      </c>
    </row>
    <row r="37" spans="1:11" ht="64.5" customHeight="1" x14ac:dyDescent="0.2">
      <c r="A37" s="2" t="s">
        <v>71</v>
      </c>
      <c r="B37" s="6" t="s">
        <v>72</v>
      </c>
      <c r="C37" s="7">
        <v>35935000</v>
      </c>
      <c r="D37" s="7">
        <v>0</v>
      </c>
      <c r="E37" s="7">
        <v>35935000</v>
      </c>
      <c r="F37" s="7">
        <v>85000</v>
      </c>
      <c r="G37" s="7">
        <v>0</v>
      </c>
      <c r="H37" s="7">
        <v>85000</v>
      </c>
      <c r="I37" s="7">
        <v>85000</v>
      </c>
      <c r="J37" s="7">
        <v>0</v>
      </c>
      <c r="K37" s="7">
        <v>85000</v>
      </c>
    </row>
    <row r="38" spans="1:11" ht="32.25" customHeight="1" x14ac:dyDescent="0.2">
      <c r="A38" s="2" t="s">
        <v>73</v>
      </c>
      <c r="B38" s="6" t="s">
        <v>74</v>
      </c>
      <c r="C38" s="7">
        <v>65000</v>
      </c>
      <c r="D38" s="7">
        <v>0</v>
      </c>
      <c r="E38" s="7">
        <v>65000</v>
      </c>
      <c r="F38" s="7">
        <v>65000</v>
      </c>
      <c r="G38" s="7">
        <v>0</v>
      </c>
      <c r="H38" s="7">
        <v>65000</v>
      </c>
      <c r="I38" s="7">
        <v>65000</v>
      </c>
      <c r="J38" s="7">
        <v>0</v>
      </c>
      <c r="K38" s="7">
        <v>65000</v>
      </c>
    </row>
    <row r="39" spans="1:11" ht="64.5" customHeight="1" x14ac:dyDescent="0.2">
      <c r="A39" s="2" t="s">
        <v>75</v>
      </c>
      <c r="B39" s="6" t="s">
        <v>76</v>
      </c>
      <c r="C39" s="7">
        <v>65000</v>
      </c>
      <c r="D39" s="7">
        <v>0</v>
      </c>
      <c r="E39" s="7">
        <v>65000</v>
      </c>
      <c r="F39" s="7">
        <v>65000</v>
      </c>
      <c r="G39" s="7">
        <v>0</v>
      </c>
      <c r="H39" s="7">
        <v>65000</v>
      </c>
      <c r="I39" s="7">
        <v>65000</v>
      </c>
      <c r="J39" s="7">
        <v>0</v>
      </c>
      <c r="K39" s="7">
        <v>65000</v>
      </c>
    </row>
    <row r="40" spans="1:11" ht="15" customHeight="1" x14ac:dyDescent="0.2">
      <c r="A40" s="3" t="s">
        <v>77</v>
      </c>
      <c r="B40" s="4" t="s">
        <v>78</v>
      </c>
      <c r="C40" s="5">
        <f>SUM(C41:C52)</f>
        <v>182000</v>
      </c>
      <c r="D40" s="5">
        <v>0</v>
      </c>
      <c r="E40" s="5">
        <f>SUM(E41:E52)</f>
        <v>182000</v>
      </c>
      <c r="F40" s="5">
        <f>SUM(F41:F52)</f>
        <v>182000</v>
      </c>
      <c r="G40" s="5">
        <v>0</v>
      </c>
      <c r="H40" s="5">
        <f>SUM(H41:H52)</f>
        <v>182000</v>
      </c>
      <c r="I40" s="5">
        <f>SUM(I41:I52)</f>
        <v>182000</v>
      </c>
      <c r="J40" s="5">
        <v>0</v>
      </c>
      <c r="K40" s="5">
        <f>SUM(K41:K52)</f>
        <v>182000</v>
      </c>
    </row>
    <row r="41" spans="1:11" ht="80.099999999999994" customHeight="1" x14ac:dyDescent="0.2">
      <c r="A41" s="19" t="s">
        <v>113</v>
      </c>
      <c r="B41" s="18" t="s">
        <v>104</v>
      </c>
      <c r="C41" s="7">
        <v>9000</v>
      </c>
      <c r="D41" s="7">
        <v>0</v>
      </c>
      <c r="E41" s="7">
        <v>9000</v>
      </c>
      <c r="F41" s="7">
        <v>9000</v>
      </c>
      <c r="G41" s="7">
        <v>0</v>
      </c>
      <c r="H41" s="7">
        <v>9000</v>
      </c>
      <c r="I41" s="7">
        <v>9000</v>
      </c>
      <c r="J41" s="7">
        <v>0</v>
      </c>
      <c r="K41" s="7">
        <v>9000</v>
      </c>
    </row>
    <row r="42" spans="1:11" ht="96.6" customHeight="1" x14ac:dyDescent="0.2">
      <c r="A42" s="23" t="s">
        <v>114</v>
      </c>
      <c r="B42" s="23" t="s">
        <v>105</v>
      </c>
      <c r="C42" s="7">
        <v>35000</v>
      </c>
      <c r="D42" s="7">
        <v>0</v>
      </c>
      <c r="E42" s="7">
        <v>35000</v>
      </c>
      <c r="F42" s="7">
        <v>35000</v>
      </c>
      <c r="G42" s="7">
        <v>0</v>
      </c>
      <c r="H42" s="7">
        <v>35000</v>
      </c>
      <c r="I42" s="7">
        <v>35000</v>
      </c>
      <c r="J42" s="7">
        <v>0</v>
      </c>
      <c r="K42" s="7">
        <v>35000</v>
      </c>
    </row>
    <row r="43" spans="1:11" ht="96.6" customHeight="1" x14ac:dyDescent="0.2">
      <c r="A43" s="19" t="s">
        <v>115</v>
      </c>
      <c r="B43" s="18" t="s">
        <v>106</v>
      </c>
      <c r="C43" s="7">
        <v>16000</v>
      </c>
      <c r="D43" s="7">
        <v>0</v>
      </c>
      <c r="E43" s="7">
        <v>16000</v>
      </c>
      <c r="F43" s="7">
        <v>16000</v>
      </c>
      <c r="G43" s="7">
        <v>0</v>
      </c>
      <c r="H43" s="7">
        <v>16000</v>
      </c>
      <c r="I43" s="7">
        <v>16000</v>
      </c>
      <c r="J43" s="7">
        <v>0</v>
      </c>
      <c r="K43" s="7">
        <v>16000</v>
      </c>
    </row>
    <row r="44" spans="1:11" ht="112.35" customHeight="1" x14ac:dyDescent="0.2">
      <c r="A44" s="21" t="s">
        <v>116</v>
      </c>
      <c r="B44" s="21" t="s">
        <v>107</v>
      </c>
      <c r="C44" s="10">
        <v>4000</v>
      </c>
      <c r="D44" s="7">
        <v>0</v>
      </c>
      <c r="E44" s="10">
        <v>4000</v>
      </c>
      <c r="F44" s="10">
        <v>4000</v>
      </c>
      <c r="G44" s="7">
        <v>0</v>
      </c>
      <c r="H44" s="10">
        <v>4000</v>
      </c>
      <c r="I44" s="10">
        <v>4000</v>
      </c>
      <c r="J44" s="7">
        <v>0</v>
      </c>
      <c r="K44" s="10">
        <v>4000</v>
      </c>
    </row>
    <row r="45" spans="1:11" ht="112.35" customHeight="1" x14ac:dyDescent="0.2">
      <c r="A45" s="19" t="s">
        <v>152</v>
      </c>
      <c r="B45" s="18" t="s">
        <v>153</v>
      </c>
      <c r="C45" s="10">
        <v>20000</v>
      </c>
      <c r="D45" s="7">
        <v>0</v>
      </c>
      <c r="E45" s="10">
        <v>20000</v>
      </c>
      <c r="F45" s="10">
        <v>20000</v>
      </c>
      <c r="G45" s="7">
        <v>0</v>
      </c>
      <c r="H45" s="10">
        <v>20000</v>
      </c>
      <c r="I45" s="10">
        <v>20000</v>
      </c>
      <c r="J45" s="7">
        <v>0</v>
      </c>
      <c r="K45" s="10">
        <v>20000</v>
      </c>
    </row>
    <row r="46" spans="1:11" ht="80.099999999999994" customHeight="1" x14ac:dyDescent="0.2">
      <c r="A46" s="19" t="s">
        <v>117</v>
      </c>
      <c r="B46" s="18" t="s">
        <v>108</v>
      </c>
      <c r="C46" s="10">
        <v>2000</v>
      </c>
      <c r="D46" s="7">
        <v>0</v>
      </c>
      <c r="E46" s="10">
        <v>2000</v>
      </c>
      <c r="F46" s="10">
        <v>2000</v>
      </c>
      <c r="G46" s="7">
        <v>0</v>
      </c>
      <c r="H46" s="10">
        <v>2000</v>
      </c>
      <c r="I46" s="10">
        <v>2000</v>
      </c>
      <c r="J46" s="7">
        <v>0</v>
      </c>
      <c r="K46" s="10">
        <v>2000</v>
      </c>
    </row>
    <row r="47" spans="1:11" ht="48.95" customHeight="1" x14ac:dyDescent="0.2">
      <c r="A47" s="19" t="s">
        <v>118</v>
      </c>
      <c r="B47" s="18" t="s">
        <v>109</v>
      </c>
      <c r="C47" s="10">
        <v>1000</v>
      </c>
      <c r="D47" s="7">
        <v>0</v>
      </c>
      <c r="E47" s="10">
        <v>1000</v>
      </c>
      <c r="F47" s="10">
        <v>1000</v>
      </c>
      <c r="G47" s="7">
        <v>0</v>
      </c>
      <c r="H47" s="10">
        <v>1000</v>
      </c>
      <c r="I47" s="10">
        <v>1000</v>
      </c>
      <c r="J47" s="7">
        <v>0</v>
      </c>
      <c r="K47" s="10">
        <v>1000</v>
      </c>
    </row>
    <row r="48" spans="1:11" ht="80.099999999999994" customHeight="1" x14ac:dyDescent="0.2">
      <c r="A48" s="19" t="s">
        <v>119</v>
      </c>
      <c r="B48" s="18" t="s">
        <v>120</v>
      </c>
      <c r="C48" s="10">
        <v>1000</v>
      </c>
      <c r="D48" s="7">
        <v>0</v>
      </c>
      <c r="E48" s="10">
        <v>1000</v>
      </c>
      <c r="F48" s="10">
        <v>1000</v>
      </c>
      <c r="G48" s="7">
        <v>0</v>
      </c>
      <c r="H48" s="10">
        <v>1000</v>
      </c>
      <c r="I48" s="10">
        <v>1000</v>
      </c>
      <c r="J48" s="7">
        <v>0</v>
      </c>
      <c r="K48" s="10">
        <v>1000</v>
      </c>
    </row>
    <row r="49" spans="1:11" ht="112.35" customHeight="1" x14ac:dyDescent="0.2">
      <c r="A49" s="19" t="s">
        <v>79</v>
      </c>
      <c r="B49" s="18" t="s">
        <v>110</v>
      </c>
      <c r="C49" s="10">
        <v>6000</v>
      </c>
      <c r="D49" s="7">
        <v>0</v>
      </c>
      <c r="E49" s="10">
        <v>6000</v>
      </c>
      <c r="F49" s="10">
        <v>6000</v>
      </c>
      <c r="G49" s="7">
        <v>0</v>
      </c>
      <c r="H49" s="10">
        <v>6000</v>
      </c>
      <c r="I49" s="10">
        <v>6000</v>
      </c>
      <c r="J49" s="7">
        <v>0</v>
      </c>
      <c r="K49" s="10">
        <v>6000</v>
      </c>
    </row>
    <row r="50" spans="1:11" ht="80.099999999999994" customHeight="1" x14ac:dyDescent="0.2">
      <c r="A50" s="19" t="s">
        <v>80</v>
      </c>
      <c r="B50" s="18" t="s">
        <v>111</v>
      </c>
      <c r="C50" s="53">
        <v>53000</v>
      </c>
      <c r="D50" s="9">
        <v>0</v>
      </c>
      <c r="E50" s="53">
        <v>53000</v>
      </c>
      <c r="F50" s="53">
        <v>53000</v>
      </c>
      <c r="G50" s="9">
        <v>0</v>
      </c>
      <c r="H50" s="53">
        <v>53000</v>
      </c>
      <c r="I50" s="53">
        <v>53000</v>
      </c>
      <c r="J50" s="9">
        <v>0</v>
      </c>
      <c r="K50" s="53">
        <v>53000</v>
      </c>
    </row>
    <row r="51" spans="1:11" ht="48.95" customHeight="1" x14ac:dyDescent="0.25">
      <c r="A51" s="19" t="s">
        <v>121</v>
      </c>
      <c r="B51" s="18" t="s">
        <v>112</v>
      </c>
      <c r="C51" s="16">
        <v>5000</v>
      </c>
      <c r="D51" s="7">
        <v>0</v>
      </c>
      <c r="E51" s="16">
        <v>5000</v>
      </c>
      <c r="F51" s="16">
        <v>5000</v>
      </c>
      <c r="G51" s="7">
        <v>0</v>
      </c>
      <c r="H51" s="16">
        <v>5000</v>
      </c>
      <c r="I51" s="16">
        <v>5000</v>
      </c>
      <c r="J51" s="7">
        <v>0</v>
      </c>
      <c r="K51" s="16">
        <v>5000</v>
      </c>
    </row>
    <row r="52" spans="1:11" ht="80.099999999999994" customHeight="1" x14ac:dyDescent="0.2">
      <c r="A52" s="19" t="s">
        <v>81</v>
      </c>
      <c r="B52" s="18" t="s">
        <v>82</v>
      </c>
      <c r="C52" s="10">
        <v>30000</v>
      </c>
      <c r="D52" s="7">
        <v>0</v>
      </c>
      <c r="E52" s="10">
        <v>30000</v>
      </c>
      <c r="F52" s="10">
        <v>30000</v>
      </c>
      <c r="G52" s="7">
        <v>0</v>
      </c>
      <c r="H52" s="10">
        <v>30000</v>
      </c>
      <c r="I52" s="10">
        <v>30000</v>
      </c>
      <c r="J52" s="7">
        <v>0</v>
      </c>
      <c r="K52" s="10">
        <v>30000</v>
      </c>
    </row>
    <row r="53" spans="1:11" ht="29.25" customHeight="1" x14ac:dyDescent="0.2">
      <c r="A53" s="3" t="s">
        <v>83</v>
      </c>
      <c r="B53" s="4" t="s">
        <v>84</v>
      </c>
      <c r="C53" s="5">
        <f>C54</f>
        <v>191299746.20999998</v>
      </c>
      <c r="D53" s="5">
        <f>D54</f>
        <v>0</v>
      </c>
      <c r="E53" s="5">
        <f>E54</f>
        <v>191299746.20999998</v>
      </c>
      <c r="F53" s="5">
        <f>F54</f>
        <v>173258831</v>
      </c>
      <c r="G53" s="5">
        <v>0</v>
      </c>
      <c r="H53" s="5">
        <f>H54</f>
        <v>173258831</v>
      </c>
      <c r="I53" s="5">
        <f>I54</f>
        <v>171823449.66</v>
      </c>
      <c r="J53" s="5">
        <v>0</v>
      </c>
      <c r="K53" s="5">
        <f>K54</f>
        <v>171823449.66</v>
      </c>
    </row>
    <row r="54" spans="1:11" ht="48.95" customHeight="1" x14ac:dyDescent="0.2">
      <c r="A54" s="3" t="s">
        <v>85</v>
      </c>
      <c r="B54" s="4" t="s">
        <v>86</v>
      </c>
      <c r="C54" s="5">
        <f>C55+C59+C66+C71</f>
        <v>191299746.20999998</v>
      </c>
      <c r="D54" s="5">
        <f>D59+D66</f>
        <v>0</v>
      </c>
      <c r="E54" s="5">
        <f>E55+E59+E66+E71</f>
        <v>191299746.20999998</v>
      </c>
      <c r="F54" s="5">
        <f>F55+F59+F66+F71</f>
        <v>173258831</v>
      </c>
      <c r="G54" s="5">
        <v>0</v>
      </c>
      <c r="H54" s="5">
        <f>H55+H59+H66+H71</f>
        <v>173258831</v>
      </c>
      <c r="I54" s="5">
        <f>I55+I59+I66+I71</f>
        <v>171823449.66</v>
      </c>
      <c r="J54" s="5">
        <v>0</v>
      </c>
      <c r="K54" s="5">
        <f>K55+K59+K66+K71</f>
        <v>171823449.66</v>
      </c>
    </row>
    <row r="55" spans="1:11" ht="32.25" customHeight="1" x14ac:dyDescent="0.2">
      <c r="A55" s="2" t="s">
        <v>87</v>
      </c>
      <c r="B55" s="6" t="s">
        <v>88</v>
      </c>
      <c r="C55" s="7">
        <f>C56+C57</f>
        <v>32977100</v>
      </c>
      <c r="D55" s="7">
        <v>0</v>
      </c>
      <c r="E55" s="7">
        <f>E56+E57</f>
        <v>32977100</v>
      </c>
      <c r="F55" s="7">
        <f>F56+F57</f>
        <v>25619000</v>
      </c>
      <c r="G55" s="7">
        <v>0</v>
      </c>
      <c r="H55" s="7">
        <f>H56+H57</f>
        <v>25619000</v>
      </c>
      <c r="I55" s="7">
        <f>I56+I57</f>
        <v>24878000</v>
      </c>
      <c r="J55" s="7">
        <v>0</v>
      </c>
      <c r="K55" s="7">
        <f>K56+K57</f>
        <v>24878000</v>
      </c>
    </row>
    <row r="56" spans="1:11" ht="27" customHeight="1" x14ac:dyDescent="0.2">
      <c r="A56" s="2" t="s">
        <v>89</v>
      </c>
      <c r="B56" s="6" t="s">
        <v>90</v>
      </c>
      <c r="C56" s="7">
        <v>27402000</v>
      </c>
      <c r="D56" s="7">
        <v>0</v>
      </c>
      <c r="E56" s="7">
        <f>C56+D56</f>
        <v>27402000</v>
      </c>
      <c r="F56" s="7">
        <v>20119000</v>
      </c>
      <c r="G56" s="7">
        <v>0</v>
      </c>
      <c r="H56" s="7">
        <f>F56+G56</f>
        <v>20119000</v>
      </c>
      <c r="I56" s="7">
        <v>19378000</v>
      </c>
      <c r="J56" s="7">
        <v>0</v>
      </c>
      <c r="K56" s="7">
        <f>I56+J56</f>
        <v>19378000</v>
      </c>
    </row>
    <row r="57" spans="1:11" ht="32.25" customHeight="1" x14ac:dyDescent="0.2">
      <c r="A57" s="2" t="s">
        <v>91</v>
      </c>
      <c r="B57" s="6" t="s">
        <v>88</v>
      </c>
      <c r="C57" s="7">
        <f>C58</f>
        <v>5575100</v>
      </c>
      <c r="D57" s="7">
        <v>0</v>
      </c>
      <c r="E57" s="7">
        <f>E58</f>
        <v>5575100</v>
      </c>
      <c r="F57" s="7">
        <f>F58</f>
        <v>5500000</v>
      </c>
      <c r="G57" s="7">
        <v>0</v>
      </c>
      <c r="H57" s="7">
        <f>H58</f>
        <v>5500000</v>
      </c>
      <c r="I57" s="7">
        <f>I58</f>
        <v>5500000</v>
      </c>
      <c r="J57" s="7">
        <v>0</v>
      </c>
      <c r="K57" s="7">
        <f>K58</f>
        <v>5500000</v>
      </c>
    </row>
    <row r="58" spans="1:11" ht="32.25" customHeight="1" x14ac:dyDescent="0.2">
      <c r="A58" s="2" t="s">
        <v>92</v>
      </c>
      <c r="B58" s="6" t="s">
        <v>93</v>
      </c>
      <c r="C58" s="7">
        <v>5575100</v>
      </c>
      <c r="D58" s="7">
        <v>0</v>
      </c>
      <c r="E58" s="7">
        <v>5575100</v>
      </c>
      <c r="F58" s="7">
        <v>5500000</v>
      </c>
      <c r="G58" s="7">
        <v>0</v>
      </c>
      <c r="H58" s="7">
        <v>5500000</v>
      </c>
      <c r="I58" s="7">
        <v>5500000</v>
      </c>
      <c r="J58" s="7">
        <v>0</v>
      </c>
      <c r="K58" s="7">
        <v>5500000</v>
      </c>
    </row>
    <row r="59" spans="1:11" ht="31.5" x14ac:dyDescent="0.2">
      <c r="A59" s="22" t="s">
        <v>130</v>
      </c>
      <c r="B59" s="32" t="s">
        <v>94</v>
      </c>
      <c r="C59" s="10">
        <f>SUM(C60:C65)</f>
        <v>19252106.440000001</v>
      </c>
      <c r="D59" s="7">
        <f>D62+D65+D60</f>
        <v>0</v>
      </c>
      <c r="E59" s="10">
        <f>C59+D59</f>
        <v>19252106.440000001</v>
      </c>
      <c r="F59" s="10">
        <f>SUM(F61:F65)</f>
        <v>5256864.54</v>
      </c>
      <c r="G59" s="7">
        <v>0</v>
      </c>
      <c r="H59" s="10">
        <f>SUM(H61:H65)</f>
        <v>5256864.54</v>
      </c>
      <c r="I59" s="10">
        <f>SUM(I61:I65)</f>
        <v>4176107.2</v>
      </c>
      <c r="J59" s="7">
        <v>0</v>
      </c>
      <c r="K59" s="10">
        <f>SUM(K61:K65)</f>
        <v>4176107.2</v>
      </c>
    </row>
    <row r="60" spans="1:11" ht="110.25" x14ac:dyDescent="0.2">
      <c r="A60" s="45" t="s">
        <v>146</v>
      </c>
      <c r="B60" s="46" t="s">
        <v>147</v>
      </c>
      <c r="C60" s="12">
        <v>15887230.800000001</v>
      </c>
      <c r="D60" s="7"/>
      <c r="E60" s="12">
        <f>C60+D60</f>
        <v>15887230.800000001</v>
      </c>
      <c r="F60" s="12">
        <v>0</v>
      </c>
      <c r="G60" s="7">
        <v>0</v>
      </c>
      <c r="H60" s="12">
        <v>0</v>
      </c>
      <c r="I60" s="12">
        <v>0</v>
      </c>
      <c r="J60" s="7">
        <v>0</v>
      </c>
      <c r="K60" s="12">
        <v>0</v>
      </c>
    </row>
    <row r="61" spans="1:11" ht="78.75" x14ac:dyDescent="0.2">
      <c r="A61" s="11" t="s">
        <v>122</v>
      </c>
      <c r="B61" s="14" t="s">
        <v>123</v>
      </c>
      <c r="C61" s="30">
        <v>1671407.64</v>
      </c>
      <c r="D61" s="7">
        <v>0</v>
      </c>
      <c r="E61" s="30">
        <v>1671407.64</v>
      </c>
      <c r="F61" s="30">
        <v>1487688.59</v>
      </c>
      <c r="G61" s="7">
        <v>0</v>
      </c>
      <c r="H61" s="30">
        <f>F61+G61</f>
        <v>1487688.59</v>
      </c>
      <c r="I61" s="30">
        <v>1421966.25</v>
      </c>
      <c r="J61" s="7">
        <v>0</v>
      </c>
      <c r="K61" s="30">
        <f>I61</f>
        <v>1421966.25</v>
      </c>
    </row>
    <row r="62" spans="1:11" ht="47.25" x14ac:dyDescent="0.2">
      <c r="A62" s="13" t="s">
        <v>95</v>
      </c>
      <c r="B62" s="20" t="s">
        <v>96</v>
      </c>
      <c r="C62" s="30">
        <v>568296</v>
      </c>
      <c r="D62" s="7">
        <v>0</v>
      </c>
      <c r="E62" s="30">
        <f>C62</f>
        <v>568296</v>
      </c>
      <c r="F62" s="30">
        <v>568296</v>
      </c>
      <c r="G62" s="7">
        <v>0</v>
      </c>
      <c r="H62" s="30">
        <f>F62+G62</f>
        <v>568296</v>
      </c>
      <c r="I62" s="30">
        <v>568296</v>
      </c>
      <c r="J62" s="7">
        <v>0</v>
      </c>
      <c r="K62" s="30">
        <f>I62</f>
        <v>568296</v>
      </c>
    </row>
    <row r="63" spans="1:11" ht="31.5" x14ac:dyDescent="0.2">
      <c r="A63" s="13" t="s">
        <v>124</v>
      </c>
      <c r="B63" s="20" t="s">
        <v>125</v>
      </c>
      <c r="C63" s="29">
        <v>0</v>
      </c>
      <c r="D63" s="7">
        <v>0</v>
      </c>
      <c r="E63" s="30">
        <f t="shared" ref="E63:E64" si="3">C63</f>
        <v>0</v>
      </c>
      <c r="F63" s="29">
        <v>0</v>
      </c>
      <c r="G63" s="7">
        <v>0</v>
      </c>
      <c r="H63" s="30">
        <f t="shared" ref="H63:H65" si="4">F63+G63</f>
        <v>0</v>
      </c>
      <c r="I63" s="29">
        <v>0</v>
      </c>
      <c r="J63" s="7">
        <v>0</v>
      </c>
      <c r="K63" s="30">
        <f t="shared" ref="K63:K65" si="5">I63</f>
        <v>0</v>
      </c>
    </row>
    <row r="64" spans="1:11" ht="31.5" x14ac:dyDescent="0.2">
      <c r="A64" s="13" t="s">
        <v>126</v>
      </c>
      <c r="B64" s="20" t="s">
        <v>127</v>
      </c>
      <c r="C64" s="29">
        <v>31443</v>
      </c>
      <c r="D64" s="7">
        <v>0</v>
      </c>
      <c r="E64" s="30">
        <f t="shared" si="3"/>
        <v>31443</v>
      </c>
      <c r="F64" s="29">
        <v>31145</v>
      </c>
      <c r="G64" s="7">
        <v>0</v>
      </c>
      <c r="H64" s="30">
        <f t="shared" si="4"/>
        <v>31145</v>
      </c>
      <c r="I64" s="29">
        <v>31954</v>
      </c>
      <c r="J64" s="7">
        <v>0</v>
      </c>
      <c r="K64" s="30">
        <f t="shared" si="5"/>
        <v>31954</v>
      </c>
    </row>
    <row r="65" spans="1:11" ht="31.5" x14ac:dyDescent="0.2">
      <c r="A65" s="31" t="s">
        <v>128</v>
      </c>
      <c r="B65" s="17" t="s">
        <v>129</v>
      </c>
      <c r="C65" s="28">
        <v>1093729</v>
      </c>
      <c r="D65" s="7">
        <v>0</v>
      </c>
      <c r="E65" s="28">
        <f>C65+D65</f>
        <v>1093729</v>
      </c>
      <c r="F65" s="28">
        <v>3169734.95</v>
      </c>
      <c r="G65" s="7">
        <v>0</v>
      </c>
      <c r="H65" s="30">
        <f t="shared" si="4"/>
        <v>3169734.95</v>
      </c>
      <c r="I65" s="28">
        <v>2153890.9500000002</v>
      </c>
      <c r="J65" s="7">
        <v>0</v>
      </c>
      <c r="K65" s="30">
        <f t="shared" si="5"/>
        <v>2153890.9500000002</v>
      </c>
    </row>
    <row r="66" spans="1:11" ht="31.5" x14ac:dyDescent="0.2">
      <c r="A66" s="31" t="s">
        <v>145</v>
      </c>
      <c r="B66" s="6" t="s">
        <v>97</v>
      </c>
      <c r="C66" s="9">
        <f>SUM(C67:C70)</f>
        <v>128554065.45</v>
      </c>
      <c r="D66" s="7">
        <f>D70</f>
        <v>0</v>
      </c>
      <c r="E66" s="9">
        <f>C66+D66</f>
        <v>128554065.45</v>
      </c>
      <c r="F66" s="9">
        <f>SUM(F67:F70)</f>
        <v>131516732.14</v>
      </c>
      <c r="G66" s="7">
        <v>0</v>
      </c>
      <c r="H66" s="9">
        <f>SUM(H67:H70)</f>
        <v>131516732.14</v>
      </c>
      <c r="I66" s="9">
        <f>SUM(I67:I70)</f>
        <v>131887497.14</v>
      </c>
      <c r="J66" s="7">
        <v>0</v>
      </c>
      <c r="K66" s="9">
        <f>SUM(K67:K70)</f>
        <v>131887497.14</v>
      </c>
    </row>
    <row r="67" spans="1:11" ht="48.95" customHeight="1" x14ac:dyDescent="0.2">
      <c r="A67" s="18" t="s">
        <v>131</v>
      </c>
      <c r="B67" s="18" t="s">
        <v>132</v>
      </c>
      <c r="C67" s="12">
        <v>4850</v>
      </c>
      <c r="D67" s="7">
        <v>0</v>
      </c>
      <c r="E67" s="9">
        <f>C67+D67</f>
        <v>4850</v>
      </c>
      <c r="F67" s="12">
        <v>30370</v>
      </c>
      <c r="G67" s="7">
        <v>0</v>
      </c>
      <c r="H67" s="9">
        <f>F67+G67</f>
        <v>30370</v>
      </c>
      <c r="I67" s="12">
        <v>4635</v>
      </c>
      <c r="J67" s="7">
        <v>0</v>
      </c>
      <c r="K67" s="12">
        <f>I67+J67</f>
        <v>4635</v>
      </c>
    </row>
    <row r="68" spans="1:11" ht="48.95" customHeight="1" x14ac:dyDescent="0.2">
      <c r="A68" s="19" t="s">
        <v>98</v>
      </c>
      <c r="B68" s="18" t="s">
        <v>99</v>
      </c>
      <c r="C68" s="10">
        <v>106169790.90000001</v>
      </c>
      <c r="D68" s="7">
        <v>0</v>
      </c>
      <c r="E68" s="9">
        <f>C68+D68</f>
        <v>106169790.90000001</v>
      </c>
      <c r="F68" s="10">
        <v>106538316.59</v>
      </c>
      <c r="G68" s="7">
        <v>0</v>
      </c>
      <c r="H68" s="9">
        <f>F68+G68</f>
        <v>106538316.59</v>
      </c>
      <c r="I68" s="10">
        <v>106934816.59</v>
      </c>
      <c r="J68" s="7">
        <v>0</v>
      </c>
      <c r="K68" s="12">
        <f>I68+J68</f>
        <v>106934816.59</v>
      </c>
    </row>
    <row r="69" spans="1:11" ht="48.95" customHeight="1" x14ac:dyDescent="0.2">
      <c r="A69" s="27" t="s">
        <v>133</v>
      </c>
      <c r="B69" s="18" t="s">
        <v>134</v>
      </c>
      <c r="C69" s="26">
        <v>417715</v>
      </c>
      <c r="D69" s="7">
        <v>0</v>
      </c>
      <c r="E69" s="9">
        <f>C69+D69</f>
        <v>417715</v>
      </c>
      <c r="F69" s="26">
        <v>417715</v>
      </c>
      <c r="G69" s="7">
        <v>0</v>
      </c>
      <c r="H69" s="9">
        <f>F69+G69</f>
        <v>417715</v>
      </c>
      <c r="I69" s="26">
        <v>417715</v>
      </c>
      <c r="J69" s="7">
        <v>0</v>
      </c>
      <c r="K69" s="12">
        <f>I69+J69</f>
        <v>417715</v>
      </c>
    </row>
    <row r="70" spans="1:11" ht="96.6" customHeight="1" x14ac:dyDescent="0.2">
      <c r="A70" s="27" t="s">
        <v>135</v>
      </c>
      <c r="B70" s="38" t="s">
        <v>136</v>
      </c>
      <c r="C70" s="37">
        <v>21961709.550000001</v>
      </c>
      <c r="D70" s="7"/>
      <c r="E70" s="37">
        <f>C70+D70</f>
        <v>21961709.550000001</v>
      </c>
      <c r="F70" s="37">
        <v>24530330.550000001</v>
      </c>
      <c r="G70" s="7">
        <v>0</v>
      </c>
      <c r="H70" s="9">
        <f>F70+G70</f>
        <v>24530330.550000001</v>
      </c>
      <c r="I70" s="37">
        <v>24530330.550000001</v>
      </c>
      <c r="J70" s="7">
        <v>0</v>
      </c>
      <c r="K70" s="12">
        <f>I70+J70</f>
        <v>24530330.550000001</v>
      </c>
    </row>
    <row r="71" spans="1:11" ht="15" customHeight="1" x14ac:dyDescent="0.2">
      <c r="A71" s="2" t="s">
        <v>100</v>
      </c>
      <c r="B71" s="6" t="s">
        <v>101</v>
      </c>
      <c r="C71" s="7">
        <f>SUM(C72:C76)</f>
        <v>10516474.32</v>
      </c>
      <c r="D71" s="7">
        <v>0</v>
      </c>
      <c r="E71" s="7">
        <f>SUM(E72:E76)</f>
        <v>10516474.32</v>
      </c>
      <c r="F71" s="7">
        <f>SUM(F72:F76)</f>
        <v>10866234.32</v>
      </c>
      <c r="G71" s="7">
        <v>0</v>
      </c>
      <c r="H71" s="7">
        <f>SUM(H72:H76)</f>
        <v>10866234.32</v>
      </c>
      <c r="I71" s="7">
        <f>SUM(I72:I76)</f>
        <v>10881845.32</v>
      </c>
      <c r="J71" s="7">
        <v>0</v>
      </c>
      <c r="K71" s="35">
        <f>SUM(K72:K76)</f>
        <v>10881845.32</v>
      </c>
    </row>
    <row r="72" spans="1:11" ht="80.099999999999994" customHeight="1" x14ac:dyDescent="0.2">
      <c r="A72" s="40" t="s">
        <v>137</v>
      </c>
      <c r="B72" s="18" t="s">
        <v>138</v>
      </c>
      <c r="C72" s="39">
        <v>1010200</v>
      </c>
      <c r="D72" s="7">
        <v>0</v>
      </c>
      <c r="E72" s="39">
        <v>1010200</v>
      </c>
      <c r="F72" s="39">
        <v>1010200</v>
      </c>
      <c r="G72" s="7">
        <v>0</v>
      </c>
      <c r="H72" s="39">
        <f>F72+G72</f>
        <v>1010200</v>
      </c>
      <c r="I72" s="39">
        <v>1010200</v>
      </c>
      <c r="J72" s="24">
        <v>0</v>
      </c>
      <c r="K72" s="15">
        <f>I72+J72</f>
        <v>1010200</v>
      </c>
    </row>
    <row r="73" spans="1:11" ht="80.099999999999994" customHeight="1" x14ac:dyDescent="0.2">
      <c r="A73" s="33" t="s">
        <v>154</v>
      </c>
      <c r="B73" s="18" t="s">
        <v>155</v>
      </c>
      <c r="C73" s="39">
        <v>156240</v>
      </c>
      <c r="D73" s="7">
        <v>0</v>
      </c>
      <c r="E73" s="39">
        <f>C73+D73</f>
        <v>156240</v>
      </c>
      <c r="F73" s="39">
        <v>156240</v>
      </c>
      <c r="G73" s="7">
        <v>0</v>
      </c>
      <c r="H73" s="39">
        <f>F73+G73</f>
        <v>156240</v>
      </c>
      <c r="I73" s="39">
        <v>156240</v>
      </c>
      <c r="J73" s="24">
        <v>0</v>
      </c>
      <c r="K73" s="15">
        <f>I73+J73</f>
        <v>156240</v>
      </c>
    </row>
    <row r="74" spans="1:11" ht="48.95" customHeight="1" x14ac:dyDescent="0.2">
      <c r="A74" s="33" t="s">
        <v>139</v>
      </c>
      <c r="B74" s="25" t="s">
        <v>140</v>
      </c>
      <c r="C74" s="39">
        <v>349019.32</v>
      </c>
      <c r="D74" s="7">
        <v>0</v>
      </c>
      <c r="E74" s="39">
        <f>C74+D74</f>
        <v>349019.32</v>
      </c>
      <c r="F74" s="39">
        <v>349019.32</v>
      </c>
      <c r="G74" s="7">
        <v>0</v>
      </c>
      <c r="H74" s="39">
        <f>F74+G74</f>
        <v>349019.32</v>
      </c>
      <c r="I74" s="39">
        <v>349019.32</v>
      </c>
      <c r="J74" s="24">
        <v>0</v>
      </c>
      <c r="K74" s="15">
        <f>I74+J74</f>
        <v>349019.32</v>
      </c>
    </row>
    <row r="75" spans="1:11" ht="49.5" customHeight="1" x14ac:dyDescent="0.2">
      <c r="A75" s="42" t="s">
        <v>141</v>
      </c>
      <c r="B75" s="18" t="s">
        <v>142</v>
      </c>
      <c r="C75" s="41">
        <v>8593200</v>
      </c>
      <c r="D75" s="7">
        <v>0</v>
      </c>
      <c r="E75" s="39">
        <f>C75+D75</f>
        <v>8593200</v>
      </c>
      <c r="F75" s="41">
        <v>8905680</v>
      </c>
      <c r="G75" s="7">
        <v>0</v>
      </c>
      <c r="H75" s="39">
        <f>F75+G75</f>
        <v>8905680</v>
      </c>
      <c r="I75" s="41">
        <v>8905680</v>
      </c>
      <c r="J75" s="24">
        <v>0</v>
      </c>
      <c r="K75" s="15">
        <f>I75+J75</f>
        <v>8905680</v>
      </c>
    </row>
    <row r="76" spans="1:11" ht="32.25" customHeight="1" x14ac:dyDescent="0.2">
      <c r="A76" s="42" t="s">
        <v>143</v>
      </c>
      <c r="B76" s="44" t="s">
        <v>144</v>
      </c>
      <c r="C76" s="39">
        <v>407815</v>
      </c>
      <c r="D76" s="7">
        <v>0</v>
      </c>
      <c r="E76" s="39">
        <f>C76+D76</f>
        <v>407815</v>
      </c>
      <c r="F76" s="39">
        <v>445095</v>
      </c>
      <c r="G76" s="7">
        <v>0</v>
      </c>
      <c r="H76" s="39">
        <f>F76+G76</f>
        <v>445095</v>
      </c>
      <c r="I76" s="39">
        <v>460706</v>
      </c>
      <c r="J76" s="24">
        <v>0</v>
      </c>
      <c r="K76" s="15">
        <f>I76+J76</f>
        <v>460706</v>
      </c>
    </row>
    <row r="77" spans="1:11" ht="15" customHeight="1" x14ac:dyDescent="0.2">
      <c r="A77" s="48" t="s">
        <v>102</v>
      </c>
      <c r="B77" s="48"/>
      <c r="C77" s="5">
        <f>C7+C53</f>
        <v>280952746.20999998</v>
      </c>
      <c r="D77" s="5">
        <f>D53</f>
        <v>0</v>
      </c>
      <c r="E77" s="5">
        <f>E7+E53</f>
        <v>280952746.20999998</v>
      </c>
      <c r="F77" s="5">
        <f>F7+F53</f>
        <v>230520831</v>
      </c>
      <c r="G77" s="5">
        <v>0</v>
      </c>
      <c r="H77" s="5">
        <f>H7+H53</f>
        <v>230520831</v>
      </c>
      <c r="I77" s="5">
        <f>I7+I53</f>
        <v>235193449.66</v>
      </c>
      <c r="J77" s="36">
        <v>0</v>
      </c>
      <c r="K77" s="34">
        <f>K7+K53</f>
        <v>235193449.66</v>
      </c>
    </row>
  </sheetData>
  <mergeCells count="9">
    <mergeCell ref="A77:B77"/>
    <mergeCell ref="C1:K1"/>
    <mergeCell ref="A2:K2"/>
    <mergeCell ref="A3:K3"/>
    <mergeCell ref="A4:A5"/>
    <mergeCell ref="B4:B5"/>
    <mergeCell ref="C4:E4"/>
    <mergeCell ref="F4:H4"/>
    <mergeCell ref="I4:K4"/>
  </mergeCells>
  <pageMargins left="0.39370080000000002" right="0.39370080000000002" top="0.55826770000000003" bottom="0.51259840000000001" header="0.3" footer="0.3"/>
  <pageSetup paperSize="9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2025-01-22T11:20:27Z</dcterms:modified>
</cp:coreProperties>
</file>