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870" windowWidth="15525" windowHeight="10470" activeTab="1"/>
  </bookViews>
  <sheets>
    <sheet name="ОМС" sheetId="5" r:id="rId1"/>
    <sheet name="Учреждения, Мероприятия" sheetId="7" r:id="rId2"/>
  </sheets>
  <calcPr calcId="144525"/>
</workbook>
</file>

<file path=xl/calcChain.xml><?xml version="1.0" encoding="utf-8"?>
<calcChain xmlns="http://schemas.openxmlformats.org/spreadsheetml/2006/main">
  <c r="G20" i="7" l="1"/>
  <c r="H20" i="7"/>
  <c r="I20" i="7"/>
  <c r="J20" i="7"/>
  <c r="F20" i="7"/>
  <c r="K15" i="7"/>
  <c r="M15" i="7" s="1"/>
  <c r="L15" i="7" l="1"/>
  <c r="G41" i="5"/>
  <c r="H41" i="5"/>
  <c r="I41" i="5"/>
  <c r="J41" i="5"/>
  <c r="F41" i="5"/>
  <c r="K29" i="5"/>
  <c r="M29" i="5" s="1"/>
  <c r="L29" i="5" l="1"/>
  <c r="K16" i="7" l="1"/>
  <c r="K36" i="5"/>
  <c r="M36" i="5" s="1"/>
  <c r="M16" i="7" l="1"/>
  <c r="K20" i="7"/>
  <c r="L16" i="7"/>
  <c r="L36" i="5"/>
  <c r="K33" i="5"/>
  <c r="M33" i="5" s="1"/>
  <c r="K32" i="5"/>
  <c r="L32" i="5" s="1"/>
  <c r="K31" i="5"/>
  <c r="M31" i="5" s="1"/>
  <c r="K30" i="5"/>
  <c r="M30" i="5" s="1"/>
  <c r="M20" i="7" l="1"/>
  <c r="L20" i="7"/>
  <c r="M32" i="5"/>
  <c r="L33" i="5"/>
  <c r="L31" i="5"/>
  <c r="L30" i="5"/>
  <c r="K28" i="5" l="1"/>
  <c r="M28" i="5" s="1"/>
  <c r="L28" i="5" l="1"/>
  <c r="K34" i="5" l="1"/>
  <c r="K41" i="5" l="1"/>
  <c r="L41" i="5" s="1"/>
  <c r="K17" i="7"/>
  <c r="M17" i="7" s="1"/>
  <c r="K18" i="7"/>
  <c r="L18" i="7" s="1"/>
  <c r="K19" i="7"/>
  <c r="L19" i="7" s="1"/>
  <c r="M19" i="7" l="1"/>
  <c r="L17" i="7"/>
  <c r="M41" i="5"/>
  <c r="M18" i="7"/>
  <c r="K40" i="5"/>
  <c r="M40" i="5" s="1"/>
  <c r="L40" i="5" l="1"/>
  <c r="K39" i="5"/>
  <c r="L39" i="5" s="1"/>
  <c r="M39" i="5" l="1"/>
  <c r="K38" i="5"/>
  <c r="L38" i="5" s="1"/>
  <c r="L34" i="5"/>
  <c r="K35" i="5"/>
  <c r="M35" i="5" s="1"/>
  <c r="K37" i="5"/>
  <c r="M37" i="5" s="1"/>
  <c r="M38" i="5" l="1"/>
  <c r="L35" i="5"/>
  <c r="L37" i="5"/>
  <c r="M34" i="5"/>
  <c r="K27" i="5"/>
  <c r="L27" i="5" s="1"/>
  <c r="K26" i="5"/>
  <c r="L26" i="5" s="1"/>
  <c r="K25" i="5"/>
  <c r="M25" i="5" s="1"/>
  <c r="M27" i="5" l="1"/>
  <c r="M26" i="5"/>
  <c r="L25" i="5"/>
  <c r="K14" i="7" l="1"/>
  <c r="M14" i="7" l="1"/>
  <c r="L14" i="7"/>
  <c r="M13" i="7"/>
  <c r="M12" i="7"/>
  <c r="M11" i="7"/>
  <c r="M10" i="7"/>
  <c r="M9" i="7"/>
  <c r="M8" i="7"/>
  <c r="J49" i="5" l="1"/>
  <c r="J48" i="5"/>
  <c r="F49" i="5" l="1"/>
  <c r="K49" i="5" s="1"/>
  <c r="L49" i="5" s="1"/>
  <c r="F48" i="5"/>
  <c r="K48" i="5" s="1"/>
  <c r="L48" i="5" s="1"/>
  <c r="K21" i="5"/>
  <c r="M21" i="5" s="1"/>
  <c r="L21" i="5" l="1"/>
  <c r="M20" i="5"/>
  <c r="M19" i="5"/>
  <c r="M18" i="5"/>
  <c r="M17" i="5"/>
  <c r="K16" i="5"/>
  <c r="M16" i="5" s="1"/>
  <c r="K15" i="5"/>
  <c r="M15" i="5" s="1"/>
  <c r="M14" i="5"/>
  <c r="M13" i="5"/>
  <c r="M12" i="5"/>
  <c r="M11" i="5"/>
  <c r="M10" i="5"/>
  <c r="M9" i="5"/>
  <c r="M8" i="5"/>
  <c r="L16" i="5" l="1"/>
  <c r="L15" i="5"/>
</calcChain>
</file>

<file path=xl/sharedStrings.xml><?xml version="1.0" encoding="utf-8"?>
<sst xmlns="http://schemas.openxmlformats.org/spreadsheetml/2006/main" count="176" uniqueCount="108">
  <si>
    <t>уточнения (+,-)</t>
  </si>
  <si>
    <t xml:space="preserve">Вид расходов </t>
  </si>
  <si>
    <t xml:space="preserve">Подробный расчет, пояснения </t>
  </si>
  <si>
    <t>Уточненный план</t>
  </si>
  <si>
    <t xml:space="preserve">кассовое исполнение </t>
  </si>
  <si>
    <t xml:space="preserve">Утвержденный план </t>
  </si>
  <si>
    <t xml:space="preserve">Наименование ГРБС, наименование целевой статьи </t>
  </si>
  <si>
    <t>(руб.коп.)</t>
  </si>
  <si>
    <t>сумма</t>
  </si>
  <si>
    <t>%</t>
  </si>
  <si>
    <t xml:space="preserve">Код ведомства, раздел, подраздел, целевая статья </t>
  </si>
  <si>
    <t>Доп. классификация (региональная)</t>
  </si>
  <si>
    <t>№п/п</t>
  </si>
  <si>
    <t>2</t>
  </si>
  <si>
    <t xml:space="preserve">Итого </t>
  </si>
  <si>
    <t xml:space="preserve">телефон (с кодом города): </t>
  </si>
  <si>
    <t xml:space="preserve">Исполнитель: </t>
  </si>
  <si>
    <t>наименование муниципального образования</t>
  </si>
  <si>
    <t>Информация о соблюдении установленных нормативов:</t>
  </si>
  <si>
    <t>Установленный норматив формирования расходов на:</t>
  </si>
  <si>
    <t>Сумма уточнения (+;-)</t>
  </si>
  <si>
    <t xml:space="preserve">Утвердженные расходы с учетом уточнения </t>
  </si>
  <si>
    <t>Утвержденные расходы без учета выплат подлежащих исключению</t>
  </si>
  <si>
    <t>Отклонение утвержденных расходов без учета выплат подлежащих исключению от установленного норматива</t>
  </si>
  <si>
    <t xml:space="preserve">наименование </t>
  </si>
  <si>
    <t>размер</t>
  </si>
  <si>
    <t>Итого выплат</t>
  </si>
  <si>
    <t>4=гр2+гр3</t>
  </si>
  <si>
    <t>гр 8= гр5+гр6+гр7</t>
  </si>
  <si>
    <t>гр9=гр4-гр8</t>
  </si>
  <si>
    <t>гр10= гр9-гр1</t>
  </si>
  <si>
    <t>содержание органов местного самоуправления Брянской области</t>
  </si>
  <si>
    <t>оплата труда депутатов, выборных должностных лиц органов местного самоуправления, муниципальных служащих Брянской области</t>
  </si>
  <si>
    <t>1</t>
  </si>
  <si>
    <t>Выплаты подлежащие исключению, согласно 
Постановлению Правительства Брянской области  от 11.12.2017 633-п</t>
  </si>
  <si>
    <r>
      <t xml:space="preserve">Утвержденные расходы на последнюю дату по форме 387
</t>
    </r>
    <r>
      <rPr>
        <b/>
        <i/>
        <sz val="11"/>
        <color theme="1"/>
        <rFont val="Times New Roman"/>
        <family val="1"/>
        <charset val="204"/>
      </rPr>
      <t>( без переданных полномочий Брянской области и РФ)</t>
    </r>
  </si>
  <si>
    <t>Рогнединский муниципальный район Брянской области</t>
  </si>
  <si>
    <t>Начальник финансового отдела</t>
  </si>
  <si>
    <t>Т. М. Яшина</t>
  </si>
  <si>
    <t>Пузанова О.Ю.</t>
  </si>
  <si>
    <t xml:space="preserve"> 8 483 31 2-11-37</t>
  </si>
  <si>
    <t>компенсационные выплаты при увольнении</t>
  </si>
  <si>
    <t>стимулирующие выплаты согласно НПА Брянской области</t>
  </si>
  <si>
    <t xml:space="preserve">Таблица к уточнению местного  бюджета   по расходам на финансовое обеспечение деятельности органов местного самоуправления </t>
  </si>
  <si>
    <t>на  2024 год</t>
  </si>
  <si>
    <t xml:space="preserve">2023 год </t>
  </si>
  <si>
    <t>2024 год 
( на последнюю дату)</t>
  </si>
  <si>
    <t xml:space="preserve">Отклонение утвержденного плана с учетом уточнения на 2024год  от кассового исполнения 2023 года </t>
  </si>
  <si>
    <t xml:space="preserve">План с учетом уточнения на 2024 год </t>
  </si>
  <si>
    <t>2024 год , рублей</t>
  </si>
  <si>
    <t>121</t>
  </si>
  <si>
    <t>129</t>
  </si>
  <si>
    <t>3</t>
  </si>
  <si>
    <t>4</t>
  </si>
  <si>
    <t>5</t>
  </si>
  <si>
    <t>6</t>
  </si>
  <si>
    <t xml:space="preserve">001 0104 0140080020 </t>
  </si>
  <si>
    <t>001 0104 014 0080020</t>
  </si>
  <si>
    <t>001 0104 014 0080040</t>
  </si>
  <si>
    <t xml:space="preserve">003 0709 054 0080040 </t>
  </si>
  <si>
    <t>003 0709 054 0080040</t>
  </si>
  <si>
    <t xml:space="preserve">005 0106 064 0080040 </t>
  </si>
  <si>
    <t>005 0106 064 0080040</t>
  </si>
  <si>
    <t>Руководство и управление в сфере установленных функций муниципальными органами, казенными учреждениями</t>
  </si>
  <si>
    <t>Руководство и управление в сфере установленных функций органов местного самоуправления</t>
  </si>
  <si>
    <t>Руководство и управление в сфере установленных функций органами местного самоуправления</t>
  </si>
  <si>
    <t>7</t>
  </si>
  <si>
    <t>8</t>
  </si>
  <si>
    <t>9</t>
  </si>
  <si>
    <t>11</t>
  </si>
  <si>
    <t>006 0103 70 00080040</t>
  </si>
  <si>
    <t>007 0106 7000080050</t>
  </si>
  <si>
    <t>Единые дежурно-диспетчерские службы</t>
  </si>
  <si>
    <t>001 0310 014 00 80700</t>
  </si>
  <si>
    <t>119</t>
  </si>
  <si>
    <t>Таблица к уточнению местного  бюджета   по расходам на финансовое обеспечение деятельности органов местного самоуправления</t>
  </si>
  <si>
    <t xml:space="preserve">001 0203 0140051180 </t>
  </si>
  <si>
    <t xml:space="preserve">Увеличение связано с не заплонированными расходами в бюджете на начисления на заработную плату в связи с изменениями в положение об оплате труда с 1 апреля 2024г.                                                                                                                                                                                                                                                                                                                                      Потребность 574 683руб.                                                                                                                                                                                                                                                                                                           Утверждено 327 252руб.                                                                                                                                                                                                                                                                                                                                               Недостаток 247 431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Уточнение по факту согласно штатного расписания с учетом вакантных должностей  до конца года.   </t>
  </si>
  <si>
    <r>
      <t xml:space="preserve">Увеличение с вязано с незаплонированными расходами  в бюджете на выплату заработной платы в связи с изменниями в положение об оплате труда  с 01.04.2024г.                                                                                          Расчет: 1)  с 01.01.24г. (мес. окл.главные20858*55 окл.+ старшие 35604*47,8окл.в год)/12*3=712 265руб.,                                                                                                                                                с 01.04.24г. (мес. окл .главные20858*67 окл.+ старшие 35604*59,8окл.в год)/12*9= 2 644 954руб.                                                                                                                                                    </t>
    </r>
    <r>
      <rPr>
        <b/>
        <sz val="10"/>
        <color indexed="8"/>
        <rFont val="Times New Roman"/>
        <family val="1"/>
        <charset val="204"/>
      </rPr>
      <t>итого по мун. служ.-3 357 219,0руб.</t>
    </r>
    <r>
      <rPr>
        <sz val="10"/>
        <color indexed="8"/>
        <rFont val="Times New Roman"/>
        <family val="1"/>
        <charset val="204"/>
      </rPr>
      <t xml:space="preserve">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indexed="8"/>
        <rFont val="Times New Roman"/>
        <family val="1"/>
        <charset val="204"/>
      </rPr>
      <t>2) тех. исполнители</t>
    </r>
    <r>
      <rPr>
        <sz val="10"/>
        <color indexed="8"/>
        <rFont val="Times New Roman"/>
        <family val="1"/>
        <charset val="204"/>
      </rPr>
      <t xml:space="preserve"> с 01.01.24г.( 21059долж. окл.*43 окл. в год )/12*3мес.= 226 384руб.,                                                                                                                                                                              с 01.14.2024г.21059*55 окл. в год/12*9мес.= 868 683,0руб.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indexed="8"/>
        <rFont val="Times New Roman"/>
        <family val="1"/>
        <charset val="204"/>
      </rPr>
      <t>итого по тех. исп.-1 095 067,0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Потребность всего- 4 452 286 руб.</t>
    </r>
    <r>
      <rPr>
        <sz val="10"/>
        <color indexed="8"/>
        <rFont val="Times New Roman"/>
        <family val="1"/>
        <charset val="204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утверждено 4 068 597руб.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indexed="8"/>
        <rFont val="Times New Roman"/>
        <family val="1"/>
        <charset val="204"/>
      </rPr>
      <t xml:space="preserve">недостаток  383 689руб.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Уточнение планируется по факту согласно штаного расписания с учетом вакантной должности до конца года.                                                                            </t>
    </r>
  </si>
  <si>
    <t xml:space="preserve">Увеличение связано с не заплонированными расходами в бюджете на начисления на заработную плату в связи с изменениями в положение об оплате труда с 1 апреля 2024г.                                                                                                                                                                                                                                                                                                                                      Потребность 1 344 590руб.                                                                                                                                                                                                                                                                                                           Утверждено 1 216 090руб.                                                                                                                                                                                                                                                                                                                                               Недостаток 128 500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Уточнение по факту с учетом вакантной должности  до конца года.      </t>
  </si>
  <si>
    <r>
      <t xml:space="preserve">Увеличение связано с незапланированными расходами в бюджете на выплату заработной платы в связи с изменениями в положение об оплате труда с 1 апреля 2024г.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с 01.01.24г. высшая 13680 окл.*61окл.=834480/12*3мес.= 208 620руб..                                                                                                                                                                                                                   2. с 01.04.24г. высшая 13680*73= 998640/12*9= 748 980руб.                                                                                                                                                                                                                                             Итого: 208 620+748 980=957 600руб.                                                                                                                                                                                                                                                                        Потребность 957 600руб.                                                                                                                                                                                                                                                                                                                        Утверждено 784 385руб.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Times New Roman"/>
        <family val="1"/>
        <charset val="204"/>
      </rPr>
      <t xml:space="preserve">Недостаток 173 215руб..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theme="1"/>
        <rFont val="Times New Roman"/>
        <family val="1"/>
        <charset val="204"/>
      </rPr>
      <t>Уточнение под факту согласно штатного расписания до конца года.</t>
    </r>
  </si>
  <si>
    <t>244</t>
  </si>
  <si>
    <t>852</t>
  </si>
  <si>
    <t>851</t>
  </si>
  <si>
    <t>Обеспечение деятельности главы местной администрации</t>
  </si>
  <si>
    <t>Увеличение связано с незапланированными расходами в бюджете на начисления на заработную плату в связи с изменениями в положение об оплате труда с 1 апреля 2024г.                                                                                                                                                                                                                                                                                                                           Потребность 586 495руб.                                                                                                                                                                                                                                                                                                           Утверждено 540 518руб.                                                                                                                                                                                                                                                                                                                                               Недостаток 45 977 руб.                                                                                                                                                                                                                                                                               Уточнение  по факту согласно штатного распивсания  до конца года.</t>
  </si>
  <si>
    <t xml:space="preserve">Увеличение связано с незапланированными расходами в бюджете на выплату заработной платы в связи с изменениями в положение об оплате труда с 1 апреля 2024г.                                                                                                                                                                                                                                                                                               Глава администрации Рогнединского района:                                                                                                                                                                                                                                                                                                                                         1) с 01.01.24г. 15 916окл.*79окл.=1 257 364/12*3мес.=314 341руб..                                                                                                                                                                                                                   2) с 01.04.24г. 16 602*91=1 510 782/12*9= 1 133 087руб.                                                                                                                                                                                                                                             Итого: 314 341+1 133 087=1 447 428руб. + компенсация при увольнении (прекращение полномочий) 494 606,86 = 1 942 035руб.                                                                                         Потребность 1 942 035руб.                                                                                                                                                                                                                                                                                                                        Утверждено 1 801 707,01руб.                                                                                                                                                                                                                                                                                                                                     Недостаток 140 327,99руб.                                                                                                      Уточнение по факту согласно штатного расписания до конца года. </t>
  </si>
  <si>
    <t xml:space="preserve">Увеличение субвенции по осуществлению воинского учета </t>
  </si>
  <si>
    <t>Осуществление первичного воинского учета на территориях, где отсутсвуют военные комиссариаты</t>
  </si>
  <si>
    <r>
      <t xml:space="preserve">Увеличение с вязано с незаплонированными расходами  в бюджете на выплату заработной платы в связи с изменниями в положение об оплате труда                                         Расчет: 1. с 01.01.24г. (мес. окл.главные10977*55 окл.+ старшие 7342*47,8окл.в год)/12*3=238 671руб.,                                                                                                                                                с 01.04.24г. (мес. окл .главные10977*67 окл.+ старшие 7342*59,8окл.в год)/12*9=1 377 403руб.                                                                                                                                                    </t>
    </r>
    <r>
      <rPr>
        <b/>
        <sz val="10"/>
        <color indexed="8"/>
        <rFont val="Times New Roman"/>
        <family val="1"/>
        <charset val="204"/>
      </rPr>
      <t>итого по мун. служ.-1 616 074,0руб.</t>
    </r>
    <r>
      <rPr>
        <sz val="10"/>
        <color indexed="8"/>
        <rFont val="Times New Roman"/>
        <family val="1"/>
        <charset val="204"/>
      </rPr>
      <t xml:space="preserve">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indexed="8"/>
        <rFont val="Times New Roman"/>
        <family val="1"/>
        <charset val="204"/>
      </rPr>
      <t>2.тех. исполнители</t>
    </r>
    <r>
      <rPr>
        <sz val="10"/>
        <color indexed="8"/>
        <rFont val="Times New Roman"/>
        <family val="1"/>
        <charset val="204"/>
      </rPr>
      <t xml:space="preserve"> с 01.01.24г.( 5215долж. окл.*43 окл. в год + МРОТ 18132)/12*3мес.= 60 594руб.,                                                                                                                                                                              с 01.14.2024г.5485*55 окл. в год/12*9мес.= 226 256,0руб.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indexed="8"/>
        <rFont val="Times New Roman"/>
        <family val="1"/>
        <charset val="204"/>
      </rPr>
      <t>итого по тех. исп.-286 850,0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Потребность всего- 1 902 924 руб.</t>
    </r>
    <r>
      <rPr>
        <sz val="10"/>
        <color indexed="8"/>
        <rFont val="Times New Roman"/>
        <family val="1"/>
        <charset val="204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утверждено 1 095 616руб.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indexed="8"/>
        <rFont val="Times New Roman"/>
        <family val="1"/>
        <charset val="204"/>
      </rPr>
      <t xml:space="preserve">недостаток  807 308руб.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Уточнение по факту согласно штатного расписания с учетом вакантных должностей  до конца года (сложилась экономия по году в связи с вакантными дложностями).                                                                          </t>
    </r>
  </si>
  <si>
    <t>Уменьшение в связи сэкономией расходов по услугам связи</t>
  </si>
  <si>
    <t>10</t>
  </si>
  <si>
    <t>12</t>
  </si>
  <si>
    <t>13</t>
  </si>
  <si>
    <t>14</t>
  </si>
  <si>
    <t>15</t>
  </si>
  <si>
    <t>16</t>
  </si>
  <si>
    <t>Увеличение за счет дополнительной финансовой помощи из области на  ремонт представительского автомобиля администрации</t>
  </si>
  <si>
    <t>Увеличение за счет дополнительной финансовой помощи из области на спецоценку условий труда по администрации</t>
  </si>
  <si>
    <t xml:space="preserve">Уменьшение в связи с экономией расходов по уплате земельного и имущественного налога согласно реестра от ИФНС.    </t>
  </si>
  <si>
    <t xml:space="preserve">Уменьшение в связи с экономией расходов по уплате транспортного налога.    </t>
  </si>
  <si>
    <t xml:space="preserve">Уменьшение в связи с экономией расходов </t>
  </si>
  <si>
    <t>Увеличение  в связи с приобритением рабочего места заведущему мобилизационным сектором (секретка) за счет дополнительной финансовой помощи из области 28 900,0 +17 746,0 руб.за счет перераспределения по местному бюджету</t>
  </si>
  <si>
    <t>17</t>
  </si>
  <si>
    <t>111</t>
  </si>
  <si>
    <t xml:space="preserve">Увеличение связано с незапланированными расходами  в бюджете на выплату заработной платы в связи с изменниями в положение об оплате труда с 01.04.2024 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Расчет ФОТ:                                                                                                                                                                                                                                                                                                                                                               (месчный ФОТ согласно тарификации, по штатному расписанию                                                                                                                                                                                                                              1.  с 01.01.24г. 206 528*3мес.= 619 584руб.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 с 01.04. 24г.255 655 *6мес.=1 533 930руб.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с 01. 10.24г. (255 655*1,045)*3=801 478руб.                                                                                                                                                                                                                                                                                                                                                                                                                                                                                                                                                                                                                              Итого: 619 584 +1 533 930+801 478 руб.  =2 954 992руб.)                                                                                                                                                                                                                               Потребность: 2 954 992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Утверждено: 2 788 331руб.                                                                                                                                                                                                                                                                                                                Недостаток: 166 661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Уточнение  по факту согласно штатного расписания с учетом вакантной должности до конца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</si>
  <si>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Увеличение за счет допполнительной помощи на приобретение двигателя для автомобиля администрации в сумме   202 000,00 руб. +12 000руб. зап.части </t>
  </si>
  <si>
    <r>
      <t xml:space="preserve">Увеличение связано с незапланированными расходами в бюджете на начисления на заработную плату в связи с изменениями в положение об оплате труда с 1 апреля 2024г.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Times New Roman"/>
        <family val="1"/>
        <charset val="204"/>
      </rPr>
      <t xml:space="preserve">Потребность 892 408руб.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Утверждено 861 765руб.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Times New Roman"/>
        <family val="1"/>
        <charset val="204"/>
      </rPr>
      <t xml:space="preserve">Недостаток  30 643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Уточнение  по факту согласно штатного расписания с учетом вакантной должности до конца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</si>
</sst>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rgb="FFF5F5F5"/>
      </patternFill>
    </fill>
    <fill>
      <patternFill patternType="solid">
        <fgColor theme="0"/>
        <bgColor rgb="FFD8E4BC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4">
    <xf numFmtId="0" fontId="0" fillId="0" borderId="0"/>
    <xf numFmtId="0" fontId="2" fillId="0" borderId="0"/>
    <xf numFmtId="0" fontId="3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6">
      <alignment horizontal="center" vertical="center" wrapText="1"/>
    </xf>
    <xf numFmtId="49" fontId="3" fillId="0" borderId="6">
      <alignment horizontal="center" vertical="top" shrinkToFit="1"/>
    </xf>
    <xf numFmtId="4" fontId="5" fillId="2" borderId="6">
      <alignment horizontal="right" vertical="top" shrinkToFit="1"/>
    </xf>
    <xf numFmtId="10" fontId="5" fillId="2" borderId="6">
      <alignment horizontal="right" vertical="top" shrinkToFit="1"/>
    </xf>
    <xf numFmtId="0" fontId="3" fillId="0" borderId="0">
      <alignment horizontal="left" wrapText="1"/>
    </xf>
    <xf numFmtId="0" fontId="5" fillId="0" borderId="6">
      <alignment vertical="top" wrapText="1"/>
    </xf>
    <xf numFmtId="4" fontId="5" fillId="3" borderId="6">
      <alignment horizontal="right" vertical="top" shrinkToFit="1"/>
    </xf>
    <xf numFmtId="10" fontId="5" fillId="3" borderId="6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0" borderId="0">
      <alignment wrapText="1"/>
    </xf>
    <xf numFmtId="0" fontId="3" fillId="0" borderId="0">
      <alignment horizontal="right"/>
    </xf>
    <xf numFmtId="0" fontId="3" fillId="4" borderId="7"/>
    <xf numFmtId="0" fontId="3" fillId="4" borderId="8"/>
    <xf numFmtId="49" fontId="3" fillId="0" borderId="6">
      <alignment horizontal="left" vertical="top" wrapText="1" indent="2"/>
    </xf>
    <xf numFmtId="4" fontId="3" fillId="0" borderId="6">
      <alignment horizontal="right" vertical="top" shrinkToFit="1"/>
    </xf>
    <xf numFmtId="10" fontId="3" fillId="0" borderId="6">
      <alignment horizontal="right" vertical="top" shrinkToFit="1"/>
    </xf>
    <xf numFmtId="0" fontId="3" fillId="4" borderId="8">
      <alignment shrinkToFit="1"/>
    </xf>
    <xf numFmtId="0" fontId="5" fillId="0" borderId="6">
      <alignment horizontal="left"/>
    </xf>
    <xf numFmtId="0" fontId="3" fillId="4" borderId="9"/>
    <xf numFmtId="0" fontId="3" fillId="4" borderId="8">
      <alignment horizontal="center"/>
    </xf>
    <xf numFmtId="0" fontId="3" fillId="4" borderId="8">
      <alignment horizontal="left"/>
    </xf>
    <xf numFmtId="0" fontId="3" fillId="4" borderId="9">
      <alignment horizontal="center"/>
    </xf>
    <xf numFmtId="0" fontId="3" fillId="4" borderId="9">
      <alignment horizontal="left"/>
    </xf>
    <xf numFmtId="0" fontId="13" fillId="0" borderId="6">
      <alignment vertical="top" wrapText="1"/>
    </xf>
  </cellStyleXfs>
  <cellXfs count="10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9" fillId="0" borderId="10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4" fontId="9" fillId="0" borderId="0" xfId="0" applyNumberFormat="1" applyFont="1" applyFill="1" applyBorder="1" applyAlignment="1">
      <alignment horizontal="righ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vertical="center"/>
    </xf>
    <xf numFmtId="4" fontId="7" fillId="0" borderId="2" xfId="0" applyNumberFormat="1" applyFont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0" fontId="0" fillId="0" borderId="0" xfId="0" applyFont="1"/>
    <xf numFmtId="0" fontId="10" fillId="0" borderId="0" xfId="0" applyFont="1"/>
    <xf numFmtId="0" fontId="1" fillId="0" borderId="0" xfId="0" applyFont="1" applyAlignment="1">
      <alignment horizontal="center" vertical="top"/>
    </xf>
    <xf numFmtId="49" fontId="1" fillId="0" borderId="1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2" fontId="12" fillId="0" borderId="0" xfId="0" applyNumberFormat="1" applyFont="1" applyFill="1" applyBorder="1"/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16" fillId="0" borderId="0" xfId="0" applyFont="1"/>
    <xf numFmtId="0" fontId="7" fillId="0" borderId="0" xfId="0" applyFont="1"/>
    <xf numFmtId="14" fontId="7" fillId="0" borderId="0" xfId="0" applyNumberFormat="1" applyFont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wrapText="1"/>
    </xf>
    <xf numFmtId="0" fontId="7" fillId="0" borderId="0" xfId="0" applyFont="1" applyAlignment="1">
      <alignment horizontal="center"/>
    </xf>
    <xf numFmtId="2" fontId="8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4" fontId="11" fillId="0" borderId="1" xfId="0" applyNumberFormat="1" applyFont="1" applyBorder="1" applyAlignment="1">
      <alignment horizontal="center"/>
    </xf>
    <xf numFmtId="4" fontId="11" fillId="0" borderId="1" xfId="0" applyNumberFormat="1" applyFont="1" applyFill="1" applyBorder="1" applyAlignment="1">
      <alignment horizontal="center"/>
    </xf>
    <xf numFmtId="4" fontId="11" fillId="0" borderId="1" xfId="0" applyNumberFormat="1" applyFont="1" applyBorder="1" applyAlignment="1">
      <alignment horizontal="center" wrapText="1"/>
    </xf>
    <xf numFmtId="4" fontId="0" fillId="0" borderId="1" xfId="0" applyNumberFormat="1" applyBorder="1" applyAlignment="1">
      <alignment horizontal="center"/>
    </xf>
    <xf numFmtId="4" fontId="11" fillId="0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left" vertical="center" wrapText="1"/>
    </xf>
    <xf numFmtId="0" fontId="9" fillId="6" borderId="1" xfId="0" applyFont="1" applyFill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vertical="center" wrapText="1"/>
    </xf>
    <xf numFmtId="0" fontId="1" fillId="0" borderId="16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7" borderId="1" xfId="0" applyFont="1" applyFill="1" applyBorder="1" applyAlignment="1">
      <alignment vertical="top" wrapText="1"/>
    </xf>
    <xf numFmtId="4" fontId="9" fillId="7" borderId="1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top"/>
    </xf>
    <xf numFmtId="0" fontId="8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7" fillId="0" borderId="12" xfId="0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/>
    </xf>
    <xf numFmtId="2" fontId="8" fillId="0" borderId="2" xfId="0" applyNumberFormat="1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2" fontId="8" fillId="0" borderId="13" xfId="0" applyNumberFormat="1" applyFont="1" applyBorder="1" applyAlignment="1">
      <alignment horizontal="center" vertical="top" wrapText="1"/>
    </xf>
    <xf numFmtId="2" fontId="8" fillId="0" borderId="14" xfId="0" applyNumberFormat="1" applyFont="1" applyBorder="1" applyAlignment="1">
      <alignment horizontal="center" vertical="top" wrapText="1"/>
    </xf>
    <xf numFmtId="2" fontId="8" fillId="0" borderId="15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</cellXfs>
  <cellStyles count="34">
    <cellStyle name="br" xfId="13"/>
    <cellStyle name="col" xfId="14"/>
    <cellStyle name="style0" xfId="15"/>
    <cellStyle name="td" xfId="16"/>
    <cellStyle name="tr" xfId="17"/>
    <cellStyle name="xl21" xfId="18"/>
    <cellStyle name="xl22" xfId="19"/>
    <cellStyle name="xl23" xfId="2"/>
    <cellStyle name="xl24" xfId="3"/>
    <cellStyle name="xl25" xfId="4"/>
    <cellStyle name="xl26" xfId="20"/>
    <cellStyle name="xl27" xfId="21"/>
    <cellStyle name="xl28" xfId="5"/>
    <cellStyle name="xl29" xfId="22"/>
    <cellStyle name="xl30" xfId="23"/>
    <cellStyle name="xl31" xfId="6"/>
    <cellStyle name="xl32" xfId="24"/>
    <cellStyle name="xl33" xfId="25"/>
    <cellStyle name="xl34" xfId="26"/>
    <cellStyle name="xl35" xfId="27"/>
    <cellStyle name="xl36" xfId="7"/>
    <cellStyle name="xl37" xfId="8"/>
    <cellStyle name="xl38" xfId="28"/>
    <cellStyle name="xl39" xfId="9"/>
    <cellStyle name="xl40" xfId="10"/>
    <cellStyle name="xl41" xfId="11"/>
    <cellStyle name="xl42" xfId="12"/>
    <cellStyle name="xl43" xfId="29"/>
    <cellStyle name="xl44" xfId="30"/>
    <cellStyle name="xl45" xfId="31"/>
    <cellStyle name="xl46" xfId="32"/>
    <cellStyle name="xl61" xfId="33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view="pageBreakPreview" topLeftCell="A21" zoomScale="84" zoomScaleNormal="85" zoomScaleSheetLayoutView="84" workbookViewId="0">
      <selection activeCell="N30" sqref="N30"/>
    </sheetView>
  </sheetViews>
  <sheetFormatPr defaultColWidth="9.140625" defaultRowHeight="12.75" x14ac:dyDescent="0.2"/>
  <cols>
    <col min="1" max="1" width="5" style="19" customWidth="1"/>
    <col min="2" max="2" width="25" style="19" customWidth="1"/>
    <col min="3" max="3" width="23.42578125" style="19" customWidth="1"/>
    <col min="4" max="4" width="22.5703125" style="19" customWidth="1"/>
    <col min="5" max="5" width="16.5703125" style="19" customWidth="1"/>
    <col min="6" max="6" width="14.85546875" style="19" customWidth="1"/>
    <col min="7" max="7" width="16.42578125" style="19" customWidth="1"/>
    <col min="8" max="8" width="15.5703125" style="19" customWidth="1"/>
    <col min="9" max="9" width="15.7109375" style="19" customWidth="1"/>
    <col min="10" max="10" width="21" style="19" customWidth="1"/>
    <col min="11" max="11" width="18.5703125" style="19" customWidth="1"/>
    <col min="12" max="12" width="22.42578125" style="19" customWidth="1"/>
    <col min="13" max="13" width="14.28515625" style="19" customWidth="1"/>
    <col min="14" max="14" width="47.140625" style="19" customWidth="1"/>
    <col min="15" max="16384" width="9.140625" style="19"/>
  </cols>
  <sheetData>
    <row r="1" spans="1:14" s="18" customFormat="1" ht="15" x14ac:dyDescent="0.25">
      <c r="A1" s="76" t="s">
        <v>75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</row>
    <row r="2" spans="1:14" ht="14.25" x14ac:dyDescent="0.2">
      <c r="A2" s="20"/>
      <c r="B2" s="76" t="s">
        <v>44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</row>
    <row r="3" spans="1:14" x14ac:dyDescent="0.2">
      <c r="A3" s="78" t="s">
        <v>36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</row>
    <row r="4" spans="1:14" ht="14.45" customHeight="1" x14ac:dyDescent="0.2">
      <c r="A4" s="77" t="s">
        <v>17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</row>
    <row r="5" spans="1:14" ht="18" customHeight="1" x14ac:dyDescent="0.2">
      <c r="A5" s="20"/>
      <c r="B5" s="78"/>
      <c r="C5" s="78"/>
      <c r="D5" s="20"/>
      <c r="E5" s="20"/>
      <c r="F5" s="20"/>
      <c r="G5" s="20"/>
      <c r="H5" s="20"/>
      <c r="I5" s="20"/>
      <c r="J5" s="20"/>
      <c r="K5" s="20"/>
      <c r="L5" s="20"/>
      <c r="M5" s="20"/>
      <c r="N5" s="38" t="s">
        <v>7</v>
      </c>
    </row>
    <row r="6" spans="1:14" ht="74.25" customHeight="1" x14ac:dyDescent="0.2">
      <c r="A6" s="90" t="s">
        <v>12</v>
      </c>
      <c r="B6" s="91" t="s">
        <v>6</v>
      </c>
      <c r="C6" s="91" t="s">
        <v>10</v>
      </c>
      <c r="D6" s="91" t="s">
        <v>1</v>
      </c>
      <c r="E6" s="91" t="s">
        <v>11</v>
      </c>
      <c r="F6" s="90" t="s">
        <v>45</v>
      </c>
      <c r="G6" s="90"/>
      <c r="H6" s="91" t="s">
        <v>46</v>
      </c>
      <c r="I6" s="90"/>
      <c r="J6" s="91" t="s">
        <v>0</v>
      </c>
      <c r="K6" s="92" t="s">
        <v>48</v>
      </c>
      <c r="L6" s="91" t="s">
        <v>47</v>
      </c>
      <c r="M6" s="91"/>
      <c r="N6" s="91" t="s">
        <v>2</v>
      </c>
    </row>
    <row r="7" spans="1:14" ht="30" customHeight="1" x14ac:dyDescent="0.2">
      <c r="A7" s="90"/>
      <c r="B7" s="91"/>
      <c r="C7" s="91"/>
      <c r="D7" s="91"/>
      <c r="E7" s="91"/>
      <c r="F7" s="27" t="s">
        <v>3</v>
      </c>
      <c r="G7" s="27" t="s">
        <v>4</v>
      </c>
      <c r="H7" s="27" t="s">
        <v>5</v>
      </c>
      <c r="I7" s="27" t="s">
        <v>4</v>
      </c>
      <c r="J7" s="91"/>
      <c r="K7" s="93"/>
      <c r="L7" s="28" t="s">
        <v>8</v>
      </c>
      <c r="M7" s="28" t="s">
        <v>9</v>
      </c>
      <c r="N7" s="91"/>
    </row>
    <row r="8" spans="1:14" ht="100.15" hidden="1" customHeight="1" x14ac:dyDescent="0.2">
      <c r="A8" s="22"/>
      <c r="B8" s="23"/>
      <c r="C8" s="21"/>
      <c r="D8" s="21"/>
      <c r="E8" s="1"/>
      <c r="F8" s="4"/>
      <c r="G8" s="4"/>
      <c r="H8" s="4"/>
      <c r="I8" s="4"/>
      <c r="J8" s="7"/>
      <c r="K8" s="4"/>
      <c r="L8" s="3"/>
      <c r="M8" s="3" t="e">
        <f t="shared" ref="M8:M20" si="0">K8/G8*100</f>
        <v>#DIV/0!</v>
      </c>
      <c r="N8" s="2"/>
    </row>
    <row r="9" spans="1:14" ht="101.45" hidden="1" customHeight="1" x14ac:dyDescent="0.2">
      <c r="A9" s="22"/>
      <c r="B9" s="23"/>
      <c r="C9" s="21"/>
      <c r="D9" s="21"/>
      <c r="E9" s="1"/>
      <c r="F9" s="4"/>
      <c r="G9" s="4"/>
      <c r="H9" s="4"/>
      <c r="I9" s="4"/>
      <c r="J9" s="5"/>
      <c r="K9" s="4"/>
      <c r="L9" s="4"/>
      <c r="M9" s="3" t="e">
        <f t="shared" si="0"/>
        <v>#DIV/0!</v>
      </c>
      <c r="N9" s="2"/>
    </row>
    <row r="10" spans="1:14" ht="102.6" hidden="1" customHeight="1" x14ac:dyDescent="0.2">
      <c r="A10" s="22"/>
      <c r="B10" s="23"/>
      <c r="C10" s="21"/>
      <c r="D10" s="21"/>
      <c r="E10" s="1"/>
      <c r="F10" s="4"/>
      <c r="G10" s="4"/>
      <c r="H10" s="4"/>
      <c r="I10" s="4"/>
      <c r="J10" s="5"/>
      <c r="K10" s="4"/>
      <c r="L10" s="4"/>
      <c r="M10" s="3" t="e">
        <f t="shared" si="0"/>
        <v>#DIV/0!</v>
      </c>
      <c r="N10" s="2"/>
    </row>
    <row r="11" spans="1:14" ht="100.15" hidden="1" customHeight="1" x14ac:dyDescent="0.2">
      <c r="A11" s="22"/>
      <c r="B11" s="23"/>
      <c r="C11" s="21"/>
      <c r="D11" s="21"/>
      <c r="E11" s="1"/>
      <c r="F11" s="4"/>
      <c r="G11" s="4"/>
      <c r="H11" s="4"/>
      <c r="I11" s="4"/>
      <c r="J11" s="7"/>
      <c r="K11" s="4"/>
      <c r="L11" s="4"/>
      <c r="M11" s="3" t="e">
        <f t="shared" si="0"/>
        <v>#DIV/0!</v>
      </c>
      <c r="N11" s="2"/>
    </row>
    <row r="12" spans="1:14" ht="100.15" hidden="1" customHeight="1" x14ac:dyDescent="0.2">
      <c r="A12" s="22"/>
      <c r="B12" s="23"/>
      <c r="C12" s="21"/>
      <c r="D12" s="21"/>
      <c r="E12" s="1"/>
      <c r="F12" s="4"/>
      <c r="G12" s="4"/>
      <c r="H12" s="4"/>
      <c r="I12" s="4"/>
      <c r="J12" s="7"/>
      <c r="K12" s="4"/>
      <c r="L12" s="4"/>
      <c r="M12" s="3" t="e">
        <f t="shared" si="0"/>
        <v>#DIV/0!</v>
      </c>
      <c r="N12" s="2"/>
    </row>
    <row r="13" spans="1:14" ht="27" hidden="1" customHeight="1" x14ac:dyDescent="0.2">
      <c r="A13" s="73"/>
      <c r="B13" s="74"/>
      <c r="C13" s="21"/>
      <c r="D13" s="8"/>
      <c r="E13" s="6"/>
      <c r="F13" s="3"/>
      <c r="G13" s="3"/>
      <c r="H13" s="3"/>
      <c r="I13" s="3"/>
      <c r="J13" s="3"/>
      <c r="K13" s="3"/>
      <c r="L13" s="3"/>
      <c r="M13" s="3" t="e">
        <f t="shared" si="0"/>
        <v>#DIV/0!</v>
      </c>
      <c r="N13" s="9"/>
    </row>
    <row r="14" spans="1:14" ht="85.15" hidden="1" customHeight="1" x14ac:dyDescent="0.2">
      <c r="A14" s="8"/>
      <c r="B14" s="61" t="s">
        <v>64</v>
      </c>
      <c r="C14" s="24"/>
      <c r="D14" s="24"/>
      <c r="E14" s="1"/>
      <c r="F14" s="4"/>
      <c r="G14" s="4"/>
      <c r="H14" s="4"/>
      <c r="I14" s="4"/>
      <c r="J14" s="17"/>
      <c r="K14" s="4"/>
      <c r="L14" s="4"/>
      <c r="M14" s="3" t="e">
        <f t="shared" si="0"/>
        <v>#DIV/0!</v>
      </c>
      <c r="N14" s="2"/>
    </row>
    <row r="15" spans="1:14" ht="115.15" hidden="1" customHeight="1" x14ac:dyDescent="0.2">
      <c r="A15" s="8"/>
      <c r="B15" s="62"/>
      <c r="C15" s="24"/>
      <c r="D15" s="24"/>
      <c r="E15" s="1"/>
      <c r="F15" s="4"/>
      <c r="G15" s="4"/>
      <c r="H15" s="4"/>
      <c r="I15" s="4"/>
      <c r="J15" s="17"/>
      <c r="K15" s="4">
        <f t="shared" ref="K15:K16" si="1">H15+J15</f>
        <v>0</v>
      </c>
      <c r="L15" s="4">
        <f t="shared" ref="L15:L16" si="2">K15-G15</f>
        <v>0</v>
      </c>
      <c r="M15" s="3" t="e">
        <f t="shared" si="0"/>
        <v>#DIV/0!</v>
      </c>
      <c r="N15" s="2"/>
    </row>
    <row r="16" spans="1:14" ht="78.599999999999994" hidden="1" customHeight="1" x14ac:dyDescent="0.2">
      <c r="A16" s="8"/>
      <c r="B16" s="62"/>
      <c r="C16" s="24"/>
      <c r="D16" s="24"/>
      <c r="E16" s="1"/>
      <c r="F16" s="4"/>
      <c r="G16" s="4"/>
      <c r="H16" s="4"/>
      <c r="I16" s="4"/>
      <c r="J16" s="17"/>
      <c r="K16" s="4">
        <f t="shared" si="1"/>
        <v>0</v>
      </c>
      <c r="L16" s="4">
        <f t="shared" si="2"/>
        <v>0</v>
      </c>
      <c r="M16" s="3" t="e">
        <f t="shared" si="0"/>
        <v>#DIV/0!</v>
      </c>
      <c r="N16" s="2"/>
    </row>
    <row r="17" spans="1:14" ht="85.15" hidden="1" customHeight="1" x14ac:dyDescent="0.2">
      <c r="A17" s="8"/>
      <c r="B17" s="62"/>
      <c r="C17" s="24"/>
      <c r="D17" s="24"/>
      <c r="E17" s="1"/>
      <c r="F17" s="4"/>
      <c r="G17" s="4"/>
      <c r="H17" s="4"/>
      <c r="I17" s="4"/>
      <c r="J17" s="17"/>
      <c r="K17" s="4"/>
      <c r="L17" s="4"/>
      <c r="M17" s="3" t="e">
        <f t="shared" si="0"/>
        <v>#DIV/0!</v>
      </c>
      <c r="N17" s="2"/>
    </row>
    <row r="18" spans="1:14" ht="85.15" hidden="1" customHeight="1" x14ac:dyDescent="0.2">
      <c r="A18" s="8"/>
      <c r="B18" s="62"/>
      <c r="C18" s="24"/>
      <c r="D18" s="24"/>
      <c r="E18" s="1"/>
      <c r="F18" s="4"/>
      <c r="G18" s="4"/>
      <c r="H18" s="4"/>
      <c r="I18" s="4"/>
      <c r="J18" s="17"/>
      <c r="K18" s="4"/>
      <c r="L18" s="4"/>
      <c r="M18" s="3" t="e">
        <f t="shared" si="0"/>
        <v>#DIV/0!</v>
      </c>
      <c r="N18" s="2"/>
    </row>
    <row r="19" spans="1:14" ht="85.9" hidden="1" customHeight="1" x14ac:dyDescent="0.2">
      <c r="A19" s="8"/>
      <c r="B19" s="62"/>
      <c r="C19" s="24"/>
      <c r="D19" s="24"/>
      <c r="E19" s="1"/>
      <c r="F19" s="4"/>
      <c r="G19" s="4"/>
      <c r="H19" s="4"/>
      <c r="I19" s="4"/>
      <c r="J19" s="17"/>
      <c r="K19" s="4"/>
      <c r="L19" s="4"/>
      <c r="M19" s="3" t="e">
        <f t="shared" si="0"/>
        <v>#DIV/0!</v>
      </c>
      <c r="N19" s="2"/>
    </row>
    <row r="20" spans="1:14" ht="80.45" hidden="1" customHeight="1" x14ac:dyDescent="0.2">
      <c r="A20" s="8"/>
      <c r="B20" s="62"/>
      <c r="C20" s="24"/>
      <c r="D20" s="24"/>
      <c r="E20" s="1"/>
      <c r="F20" s="4"/>
      <c r="G20" s="4"/>
      <c r="H20" s="4"/>
      <c r="I20" s="4"/>
      <c r="J20" s="17"/>
      <c r="K20" s="4"/>
      <c r="L20" s="4"/>
      <c r="M20" s="3" t="e">
        <f t="shared" si="0"/>
        <v>#DIV/0!</v>
      </c>
      <c r="N20" s="2"/>
    </row>
    <row r="21" spans="1:14" ht="225" customHeight="1" x14ac:dyDescent="0.2">
      <c r="A21" s="57" t="s">
        <v>33</v>
      </c>
      <c r="B21" s="59" t="s">
        <v>84</v>
      </c>
      <c r="C21" s="24" t="s">
        <v>56</v>
      </c>
      <c r="D21" s="24" t="s">
        <v>50</v>
      </c>
      <c r="E21" s="1">
        <v>211</v>
      </c>
      <c r="F21" s="4">
        <v>1233512.08</v>
      </c>
      <c r="G21" s="4">
        <v>1233512.08</v>
      </c>
      <c r="H21" s="4">
        <v>1801707.01</v>
      </c>
      <c r="I21" s="4">
        <v>1608664.96</v>
      </c>
      <c r="J21" s="17">
        <v>103302.97</v>
      </c>
      <c r="K21" s="25">
        <f>H21+J21</f>
        <v>1905009.98</v>
      </c>
      <c r="L21" s="4">
        <f>K21-G21</f>
        <v>671497.89999999991</v>
      </c>
      <c r="M21" s="3">
        <f>K21/G21%</f>
        <v>154.43788600756955</v>
      </c>
      <c r="N21" s="10" t="s">
        <v>86</v>
      </c>
    </row>
    <row r="22" spans="1:14" ht="106.5" hidden="1" customHeight="1" x14ac:dyDescent="0.2">
      <c r="A22" s="79" t="s">
        <v>13</v>
      </c>
      <c r="B22" s="82"/>
      <c r="C22" s="85"/>
      <c r="D22" s="12"/>
      <c r="E22" s="13"/>
      <c r="F22" s="14"/>
      <c r="G22" s="14"/>
      <c r="H22" s="14"/>
      <c r="I22" s="14"/>
      <c r="J22" s="17"/>
      <c r="K22" s="15"/>
      <c r="L22" s="14"/>
      <c r="M22" s="16"/>
      <c r="N22" s="10"/>
    </row>
    <row r="23" spans="1:14" ht="174" hidden="1" customHeight="1" x14ac:dyDescent="0.2">
      <c r="A23" s="80"/>
      <c r="B23" s="83"/>
      <c r="C23" s="85"/>
      <c r="D23" s="12"/>
      <c r="E23" s="13"/>
      <c r="F23" s="14"/>
      <c r="G23" s="14"/>
      <c r="H23" s="14"/>
      <c r="I23" s="14"/>
      <c r="J23" s="11"/>
      <c r="K23" s="15"/>
      <c r="L23" s="14"/>
      <c r="M23" s="16"/>
      <c r="N23" s="10"/>
    </row>
    <row r="24" spans="1:14" ht="82.5" hidden="1" customHeight="1" x14ac:dyDescent="0.2">
      <c r="A24" s="81"/>
      <c r="B24" s="84"/>
      <c r="C24" s="85"/>
      <c r="D24" s="21"/>
      <c r="E24" s="1"/>
      <c r="F24" s="4"/>
      <c r="G24" s="4"/>
      <c r="H24" s="4"/>
      <c r="I24" s="4"/>
      <c r="J24" s="17"/>
      <c r="K24" s="15"/>
      <c r="L24" s="14"/>
      <c r="M24" s="16"/>
      <c r="N24" s="10"/>
    </row>
    <row r="25" spans="1:14" ht="126" customHeight="1" x14ac:dyDescent="0.2">
      <c r="A25" s="57" t="s">
        <v>13</v>
      </c>
      <c r="B25" s="59" t="s">
        <v>84</v>
      </c>
      <c r="C25" s="55" t="s">
        <v>57</v>
      </c>
      <c r="D25" s="55" t="s">
        <v>51</v>
      </c>
      <c r="E25" s="1">
        <v>213</v>
      </c>
      <c r="F25" s="4">
        <v>371312.68</v>
      </c>
      <c r="G25" s="4">
        <v>371312.68</v>
      </c>
      <c r="H25" s="4">
        <v>540518</v>
      </c>
      <c r="I25" s="4">
        <v>284347.23</v>
      </c>
      <c r="J25" s="17">
        <v>33587.03</v>
      </c>
      <c r="K25" s="25">
        <f t="shared" ref="K25:K28" si="3">H25+J25</f>
        <v>574105.03</v>
      </c>
      <c r="L25" s="4">
        <f t="shared" ref="L25:L28" si="4">K25-G25</f>
        <v>202792.35000000003</v>
      </c>
      <c r="M25" s="3">
        <f t="shared" ref="M25:M28" si="5">K25/G25%</f>
        <v>154.61498109894873</v>
      </c>
      <c r="N25" s="10" t="s">
        <v>85</v>
      </c>
    </row>
    <row r="26" spans="1:14" ht="84" customHeight="1" x14ac:dyDescent="0.2">
      <c r="A26" s="57" t="s">
        <v>52</v>
      </c>
      <c r="B26" s="60" t="s">
        <v>65</v>
      </c>
      <c r="C26" s="55" t="s">
        <v>58</v>
      </c>
      <c r="D26" s="55" t="s">
        <v>81</v>
      </c>
      <c r="E26" s="1">
        <v>225</v>
      </c>
      <c r="F26" s="4">
        <v>115458.96</v>
      </c>
      <c r="G26" s="4">
        <v>112088.96000000001</v>
      </c>
      <c r="H26" s="4">
        <v>100807.45</v>
      </c>
      <c r="I26" s="4">
        <v>97738.6</v>
      </c>
      <c r="J26" s="67">
        <v>29000</v>
      </c>
      <c r="K26" s="25">
        <f t="shared" si="3"/>
        <v>129807.45</v>
      </c>
      <c r="L26" s="4">
        <f t="shared" si="4"/>
        <v>17718.489999999991</v>
      </c>
      <c r="M26" s="3">
        <f t="shared" si="5"/>
        <v>115.80752466612233</v>
      </c>
      <c r="N26" s="58" t="s">
        <v>97</v>
      </c>
    </row>
    <row r="27" spans="1:14" ht="51" x14ac:dyDescent="0.2">
      <c r="A27" s="57" t="s">
        <v>53</v>
      </c>
      <c r="B27" s="59" t="s">
        <v>65</v>
      </c>
      <c r="C27" s="55" t="s">
        <v>58</v>
      </c>
      <c r="D27" s="55" t="s">
        <v>81</v>
      </c>
      <c r="E27" s="1">
        <v>226</v>
      </c>
      <c r="F27" s="4">
        <v>327971.08</v>
      </c>
      <c r="G27" s="4">
        <v>327971.08</v>
      </c>
      <c r="H27" s="4">
        <v>242881.6</v>
      </c>
      <c r="I27" s="4">
        <v>139499.70000000001</v>
      </c>
      <c r="J27" s="67">
        <v>50400</v>
      </c>
      <c r="K27" s="25">
        <f t="shared" si="3"/>
        <v>293281.59999999998</v>
      </c>
      <c r="L27" s="4">
        <f t="shared" si="4"/>
        <v>-34689.48000000004</v>
      </c>
      <c r="M27" s="3">
        <f t="shared" si="5"/>
        <v>89.423006443129054</v>
      </c>
      <c r="N27" s="58" t="s">
        <v>98</v>
      </c>
    </row>
    <row r="28" spans="1:14" ht="61.5" customHeight="1" x14ac:dyDescent="0.2">
      <c r="A28" s="63" t="s">
        <v>54</v>
      </c>
      <c r="B28" s="59" t="s">
        <v>65</v>
      </c>
      <c r="C28" s="63" t="s">
        <v>58</v>
      </c>
      <c r="D28" s="63" t="s">
        <v>81</v>
      </c>
      <c r="E28" s="1">
        <v>310</v>
      </c>
      <c r="F28" s="4">
        <v>914</v>
      </c>
      <c r="G28" s="4">
        <v>914</v>
      </c>
      <c r="H28" s="4">
        <v>5190</v>
      </c>
      <c r="I28" s="4">
        <v>5190</v>
      </c>
      <c r="J28" s="67">
        <v>46646</v>
      </c>
      <c r="K28" s="25">
        <f t="shared" si="3"/>
        <v>51836</v>
      </c>
      <c r="L28" s="4">
        <f t="shared" si="4"/>
        <v>50922</v>
      </c>
      <c r="M28" s="3">
        <f t="shared" si="5"/>
        <v>5671.3347921225377</v>
      </c>
      <c r="N28" s="69" t="s">
        <v>102</v>
      </c>
    </row>
    <row r="29" spans="1:14" ht="63" customHeight="1" x14ac:dyDescent="0.2">
      <c r="A29" s="68" t="s">
        <v>55</v>
      </c>
      <c r="B29" s="59" t="s">
        <v>65</v>
      </c>
      <c r="C29" s="68" t="s">
        <v>58</v>
      </c>
      <c r="D29" s="68" t="s">
        <v>81</v>
      </c>
      <c r="E29" s="1">
        <v>340</v>
      </c>
      <c r="F29" s="4">
        <v>978763.61</v>
      </c>
      <c r="G29" s="4">
        <v>874880.18</v>
      </c>
      <c r="H29" s="4">
        <v>1028209</v>
      </c>
      <c r="I29" s="4">
        <v>777804.5</v>
      </c>
      <c r="J29" s="67">
        <v>214000</v>
      </c>
      <c r="K29" s="25">
        <f t="shared" ref="K29" si="6">H29+J29</f>
        <v>1242209</v>
      </c>
      <c r="L29" s="4">
        <f t="shared" ref="L29" si="7">K29-G29</f>
        <v>367328.81999999995</v>
      </c>
      <c r="M29" s="3">
        <f t="shared" ref="M29" si="8">K29/G29%</f>
        <v>141.98618603978431</v>
      </c>
      <c r="N29" s="10" t="s">
        <v>106</v>
      </c>
    </row>
    <row r="30" spans="1:14" ht="52.5" customHeight="1" x14ac:dyDescent="0.2">
      <c r="A30" s="64" t="s">
        <v>66</v>
      </c>
      <c r="B30" s="59" t="s">
        <v>65</v>
      </c>
      <c r="C30" s="65" t="s">
        <v>58</v>
      </c>
      <c r="D30" s="65" t="s">
        <v>83</v>
      </c>
      <c r="E30" s="1">
        <v>291</v>
      </c>
      <c r="F30" s="4">
        <v>66493</v>
      </c>
      <c r="G30" s="4">
        <v>66493</v>
      </c>
      <c r="H30" s="4">
        <v>67703.87</v>
      </c>
      <c r="I30" s="4">
        <v>6582</v>
      </c>
      <c r="J30" s="17">
        <v>-61121.87</v>
      </c>
      <c r="K30" s="25">
        <f t="shared" ref="K30:K31" si="9">H30+J30</f>
        <v>6581.9999999999927</v>
      </c>
      <c r="L30" s="4">
        <f t="shared" ref="L30:L31" si="10">K30-G30</f>
        <v>-59911.000000000007</v>
      </c>
      <c r="M30" s="3">
        <f t="shared" ref="M30:M31" si="11">K30/G30%</f>
        <v>9.8987863384115524</v>
      </c>
      <c r="N30" s="10" t="s">
        <v>99</v>
      </c>
    </row>
    <row r="31" spans="1:14" ht="55.5" customHeight="1" x14ac:dyDescent="0.2">
      <c r="A31" s="64" t="s">
        <v>67</v>
      </c>
      <c r="B31" s="59" t="s">
        <v>65</v>
      </c>
      <c r="C31" s="65" t="s">
        <v>58</v>
      </c>
      <c r="D31" s="65" t="s">
        <v>82</v>
      </c>
      <c r="E31" s="1">
        <v>291</v>
      </c>
      <c r="F31" s="4">
        <v>24168</v>
      </c>
      <c r="G31" s="4">
        <v>24168</v>
      </c>
      <c r="H31" s="4">
        <v>27348</v>
      </c>
      <c r="I31" s="4">
        <v>16247</v>
      </c>
      <c r="J31" s="17">
        <v>-11101</v>
      </c>
      <c r="K31" s="25">
        <f t="shared" si="9"/>
        <v>16247</v>
      </c>
      <c r="L31" s="4">
        <f t="shared" si="10"/>
        <v>-7921</v>
      </c>
      <c r="M31" s="3">
        <f t="shared" si="11"/>
        <v>67.225256537570345</v>
      </c>
      <c r="N31" s="10" t="s">
        <v>100</v>
      </c>
    </row>
    <row r="32" spans="1:14" ht="57" customHeight="1" x14ac:dyDescent="0.2">
      <c r="A32" s="65" t="s">
        <v>68</v>
      </c>
      <c r="B32" s="59" t="s">
        <v>88</v>
      </c>
      <c r="C32" s="65" t="s">
        <v>76</v>
      </c>
      <c r="D32" s="65" t="s">
        <v>50</v>
      </c>
      <c r="E32" s="1">
        <v>211</v>
      </c>
      <c r="F32" s="4">
        <v>213143.17</v>
      </c>
      <c r="G32" s="4">
        <v>213143.17</v>
      </c>
      <c r="H32" s="4">
        <v>264316.68</v>
      </c>
      <c r="I32" s="4">
        <v>225508.06</v>
      </c>
      <c r="J32" s="17">
        <v>356</v>
      </c>
      <c r="K32" s="25">
        <f>H32+J32</f>
        <v>264672.68</v>
      </c>
      <c r="L32" s="4">
        <f>K32-G32</f>
        <v>51529.50999999998</v>
      </c>
      <c r="M32" s="3">
        <f>K32/G32%</f>
        <v>124.17600807945193</v>
      </c>
      <c r="N32" s="2" t="s">
        <v>87</v>
      </c>
    </row>
    <row r="33" spans="1:14" ht="57" customHeight="1" x14ac:dyDescent="0.2">
      <c r="A33" s="65" t="s">
        <v>91</v>
      </c>
      <c r="B33" s="59" t="s">
        <v>88</v>
      </c>
      <c r="C33" s="65" t="s">
        <v>76</v>
      </c>
      <c r="D33" s="65" t="s">
        <v>50</v>
      </c>
      <c r="E33" s="1">
        <v>213</v>
      </c>
      <c r="F33" s="4">
        <v>63161.21</v>
      </c>
      <c r="G33" s="4">
        <v>63161.21</v>
      </c>
      <c r="H33" s="4">
        <v>78494.820000000007</v>
      </c>
      <c r="I33" s="4">
        <v>63537.51</v>
      </c>
      <c r="J33" s="17">
        <v>107</v>
      </c>
      <c r="K33" s="25">
        <f>H33+J33</f>
        <v>78601.820000000007</v>
      </c>
      <c r="L33" s="4">
        <f>K33-G33</f>
        <v>15440.610000000008</v>
      </c>
      <c r="M33" s="3">
        <f>K33/G33%</f>
        <v>124.44634927038291</v>
      </c>
      <c r="N33" s="2" t="s">
        <v>87</v>
      </c>
    </row>
    <row r="34" spans="1:14" ht="245.25" customHeight="1" x14ac:dyDescent="0.2">
      <c r="A34" s="57" t="s">
        <v>69</v>
      </c>
      <c r="B34" s="59" t="s">
        <v>65</v>
      </c>
      <c r="C34" s="56" t="s">
        <v>59</v>
      </c>
      <c r="D34" s="56" t="s">
        <v>50</v>
      </c>
      <c r="E34" s="1">
        <v>211</v>
      </c>
      <c r="F34" s="4">
        <v>935952.33</v>
      </c>
      <c r="G34" s="4">
        <v>935952.33</v>
      </c>
      <c r="H34" s="4">
        <v>1095616</v>
      </c>
      <c r="I34" s="4">
        <v>640348.16000000003</v>
      </c>
      <c r="J34" s="17">
        <v>-145355.41</v>
      </c>
      <c r="K34" s="25">
        <f>H34+J34</f>
        <v>950260.59</v>
      </c>
      <c r="L34" s="4">
        <f t="shared" ref="L34:L40" si="12">K34-G34</f>
        <v>14308.260000000009</v>
      </c>
      <c r="M34" s="3">
        <f t="shared" ref="M34:M39" si="13">K34/G34%</f>
        <v>101.52873811425846</v>
      </c>
      <c r="N34" s="58" t="s">
        <v>89</v>
      </c>
    </row>
    <row r="35" spans="1:14" ht="126" customHeight="1" x14ac:dyDescent="0.2">
      <c r="A35" s="57" t="s">
        <v>92</v>
      </c>
      <c r="B35" s="59" t="s">
        <v>65</v>
      </c>
      <c r="C35" s="56" t="s">
        <v>60</v>
      </c>
      <c r="D35" s="56" t="s">
        <v>51</v>
      </c>
      <c r="E35" s="1">
        <v>213</v>
      </c>
      <c r="F35" s="4">
        <v>279035.61</v>
      </c>
      <c r="G35" s="4">
        <v>279035.61</v>
      </c>
      <c r="H35" s="4">
        <v>327252</v>
      </c>
      <c r="I35" s="4">
        <v>189761.64</v>
      </c>
      <c r="J35" s="17">
        <v>-43982.31</v>
      </c>
      <c r="K35" s="25">
        <f t="shared" ref="K35:K40" si="14">H35+J35</f>
        <v>283269.69</v>
      </c>
      <c r="L35" s="4">
        <f t="shared" si="12"/>
        <v>4234.0800000000163</v>
      </c>
      <c r="M35" s="3">
        <f t="shared" si="13"/>
        <v>101.51739772568813</v>
      </c>
      <c r="N35" s="10" t="s">
        <v>77</v>
      </c>
    </row>
    <row r="36" spans="1:14" ht="42" customHeight="1" x14ac:dyDescent="0.2">
      <c r="A36" s="65" t="s">
        <v>93</v>
      </c>
      <c r="B36" s="59" t="s">
        <v>65</v>
      </c>
      <c r="C36" s="65" t="s">
        <v>60</v>
      </c>
      <c r="D36" s="65" t="s">
        <v>81</v>
      </c>
      <c r="E36" s="1">
        <v>221</v>
      </c>
      <c r="F36" s="4">
        <v>7200</v>
      </c>
      <c r="G36" s="4">
        <v>6967.84</v>
      </c>
      <c r="H36" s="4">
        <v>9255</v>
      </c>
      <c r="I36" s="4">
        <v>6483.86</v>
      </c>
      <c r="J36" s="17">
        <v>-1313.16</v>
      </c>
      <c r="K36" s="25">
        <f t="shared" ref="K36" si="15">H36+J36</f>
        <v>7941.84</v>
      </c>
      <c r="L36" s="4">
        <f t="shared" ref="L36" si="16">K36-G36</f>
        <v>974</v>
      </c>
      <c r="M36" s="3">
        <f t="shared" ref="M36" si="17">K36/G36%</f>
        <v>113.97850696916119</v>
      </c>
      <c r="N36" s="10" t="s">
        <v>90</v>
      </c>
    </row>
    <row r="37" spans="1:14" ht="271.5" customHeight="1" x14ac:dyDescent="0.2">
      <c r="A37" s="57" t="s">
        <v>94</v>
      </c>
      <c r="B37" s="59" t="s">
        <v>63</v>
      </c>
      <c r="C37" s="56" t="s">
        <v>61</v>
      </c>
      <c r="D37" s="56" t="s">
        <v>50</v>
      </c>
      <c r="E37" s="1">
        <v>211</v>
      </c>
      <c r="F37" s="4">
        <v>3369818.71</v>
      </c>
      <c r="G37" s="4">
        <v>3369818.71</v>
      </c>
      <c r="H37" s="4">
        <v>4068597</v>
      </c>
      <c r="I37" s="4">
        <v>3700791.11</v>
      </c>
      <c r="J37" s="17">
        <v>90717.05</v>
      </c>
      <c r="K37" s="25">
        <f t="shared" si="14"/>
        <v>4159314.05</v>
      </c>
      <c r="L37" s="4">
        <f t="shared" si="12"/>
        <v>789495.33999999985</v>
      </c>
      <c r="M37" s="3">
        <f t="shared" si="13"/>
        <v>123.42842176219027</v>
      </c>
      <c r="N37" s="58" t="s">
        <v>78</v>
      </c>
    </row>
    <row r="38" spans="1:14" ht="126.75" customHeight="1" x14ac:dyDescent="0.2">
      <c r="A38" s="57" t="s">
        <v>95</v>
      </c>
      <c r="B38" s="59" t="s">
        <v>63</v>
      </c>
      <c r="C38" s="56" t="s">
        <v>62</v>
      </c>
      <c r="D38" s="56" t="s">
        <v>51</v>
      </c>
      <c r="E38" s="1">
        <v>213</v>
      </c>
      <c r="F38" s="4">
        <v>988523.43</v>
      </c>
      <c r="G38" s="4">
        <v>988523.43</v>
      </c>
      <c r="H38" s="4">
        <v>1216090</v>
      </c>
      <c r="I38" s="4">
        <v>1001285.62</v>
      </c>
      <c r="J38" s="17">
        <v>27446.44</v>
      </c>
      <c r="K38" s="25">
        <f t="shared" si="14"/>
        <v>1243536.44</v>
      </c>
      <c r="L38" s="4">
        <f t="shared" si="12"/>
        <v>255013.00999999989</v>
      </c>
      <c r="M38" s="3">
        <f t="shared" si="13"/>
        <v>125.79736627992722</v>
      </c>
      <c r="N38" s="10" t="s">
        <v>79</v>
      </c>
    </row>
    <row r="39" spans="1:14" ht="59.25" customHeight="1" x14ac:dyDescent="0.2">
      <c r="A39" s="57" t="s">
        <v>96</v>
      </c>
      <c r="B39" s="59" t="s">
        <v>65</v>
      </c>
      <c r="C39" s="56" t="s">
        <v>70</v>
      </c>
      <c r="D39" s="56" t="s">
        <v>81</v>
      </c>
      <c r="E39" s="1"/>
      <c r="F39" s="4">
        <v>20660.89</v>
      </c>
      <c r="G39" s="4">
        <v>19831.439999999999</v>
      </c>
      <c r="H39" s="4">
        <v>30750.2</v>
      </c>
      <c r="I39" s="4">
        <v>14132.62</v>
      </c>
      <c r="J39" s="17">
        <v>-14334.35</v>
      </c>
      <c r="K39" s="25">
        <f t="shared" si="14"/>
        <v>16415.849999999999</v>
      </c>
      <c r="L39" s="4">
        <f t="shared" si="12"/>
        <v>-3415.59</v>
      </c>
      <c r="M39" s="3">
        <f t="shared" si="13"/>
        <v>82.776893659764497</v>
      </c>
      <c r="N39" s="66" t="s">
        <v>101</v>
      </c>
    </row>
    <row r="40" spans="1:14" ht="192.75" customHeight="1" x14ac:dyDescent="0.2">
      <c r="A40" s="57" t="s">
        <v>103</v>
      </c>
      <c r="B40" s="59" t="s">
        <v>63</v>
      </c>
      <c r="C40" s="56" t="s">
        <v>71</v>
      </c>
      <c r="D40" s="56" t="s">
        <v>50</v>
      </c>
      <c r="E40" s="1">
        <v>211</v>
      </c>
      <c r="F40" s="4">
        <v>676291.87</v>
      </c>
      <c r="G40" s="4">
        <v>676291.87</v>
      </c>
      <c r="H40" s="4">
        <v>784385</v>
      </c>
      <c r="I40" s="4">
        <v>684422.69</v>
      </c>
      <c r="J40" s="17">
        <v>15337.18</v>
      </c>
      <c r="K40" s="25">
        <f t="shared" si="14"/>
        <v>799722.18</v>
      </c>
      <c r="L40" s="4">
        <f t="shared" si="12"/>
        <v>123430.31000000006</v>
      </c>
      <c r="M40" s="3">
        <f>K40/G40*100</f>
        <v>118.25104152146618</v>
      </c>
      <c r="N40" s="10" t="s">
        <v>80</v>
      </c>
    </row>
    <row r="41" spans="1:14" ht="27" customHeight="1" x14ac:dyDescent="0.2">
      <c r="A41" s="71" t="s">
        <v>14</v>
      </c>
      <c r="B41" s="72"/>
      <c r="C41" s="21"/>
      <c r="D41" s="8"/>
      <c r="E41" s="6"/>
      <c r="F41" s="3">
        <f>F21+F25+F26+F27+F28+F30+F31+F32+F33+F34+F35+F36+F37+F38+F39+F40+F29</f>
        <v>9672380.629999999</v>
      </c>
      <c r="G41" s="3">
        <f t="shared" ref="G41:J41" si="18">G21+G25+G26+G27+G28+G30+G31+G32+G33+G34+G35+G36+G37+G38+G39+G40+G29</f>
        <v>9564065.5899999999</v>
      </c>
      <c r="H41" s="3">
        <f t="shared" si="18"/>
        <v>11689121.629999999</v>
      </c>
      <c r="I41" s="3">
        <f t="shared" si="18"/>
        <v>9462345.2599999998</v>
      </c>
      <c r="J41" s="3">
        <f t="shared" si="18"/>
        <v>333691.57</v>
      </c>
      <c r="K41" s="3">
        <f>H41+J41</f>
        <v>12022813.199999999</v>
      </c>
      <c r="L41" s="3">
        <f>K41-G41</f>
        <v>2458747.6099999994</v>
      </c>
      <c r="M41" s="3">
        <f>K41/G41*100</f>
        <v>125.70818431620563</v>
      </c>
      <c r="N41" s="9"/>
    </row>
    <row r="43" spans="1:14" ht="27" customHeight="1" x14ac:dyDescent="0.25">
      <c r="B43" s="75" t="s">
        <v>18</v>
      </c>
      <c r="C43" s="75"/>
      <c r="D43" s="75"/>
      <c r="E43" s="75"/>
      <c r="F43" s="75"/>
      <c r="G43" s="75"/>
      <c r="H43" s="75"/>
      <c r="I43" s="75"/>
      <c r="J43" s="75"/>
      <c r="K43" s="26"/>
      <c r="L43" s="26"/>
    </row>
    <row r="44" spans="1:14" ht="22.9" customHeight="1" x14ac:dyDescent="0.2">
      <c r="B44" s="86" t="s">
        <v>49</v>
      </c>
      <c r="C44" s="86"/>
      <c r="D44" s="86"/>
      <c r="E44" s="86"/>
      <c r="F44" s="86"/>
      <c r="G44" s="86"/>
      <c r="H44" s="86"/>
      <c r="I44" s="86"/>
      <c r="J44" s="86"/>
      <c r="K44" s="86"/>
      <c r="L44" s="86"/>
    </row>
    <row r="45" spans="1:14" ht="61.5" customHeight="1" x14ac:dyDescent="0.2">
      <c r="B45" s="94" t="s">
        <v>19</v>
      </c>
      <c r="C45" s="94"/>
      <c r="D45" s="87" t="s">
        <v>35</v>
      </c>
      <c r="E45" s="94" t="s">
        <v>20</v>
      </c>
      <c r="F45" s="94" t="s">
        <v>21</v>
      </c>
      <c r="G45" s="95" t="s">
        <v>34</v>
      </c>
      <c r="H45" s="96"/>
      <c r="I45" s="96"/>
      <c r="J45" s="97"/>
      <c r="K45" s="87" t="s">
        <v>22</v>
      </c>
      <c r="L45" s="87" t="s">
        <v>23</v>
      </c>
    </row>
    <row r="46" spans="1:14" ht="78.75" customHeight="1" x14ac:dyDescent="0.2">
      <c r="B46" s="94" t="s">
        <v>24</v>
      </c>
      <c r="C46" s="29" t="s">
        <v>25</v>
      </c>
      <c r="D46" s="88"/>
      <c r="E46" s="94"/>
      <c r="F46" s="94"/>
      <c r="G46" s="39" t="s">
        <v>41</v>
      </c>
      <c r="H46" s="39" t="s">
        <v>42</v>
      </c>
      <c r="I46" s="29"/>
      <c r="J46" s="30" t="s">
        <v>26</v>
      </c>
      <c r="K46" s="88"/>
      <c r="L46" s="88"/>
    </row>
    <row r="47" spans="1:14" ht="14.25" x14ac:dyDescent="0.2">
      <c r="B47" s="94"/>
      <c r="C47" s="31" t="s">
        <v>33</v>
      </c>
      <c r="D47" s="31">
        <v>2</v>
      </c>
      <c r="E47" s="31">
        <v>3</v>
      </c>
      <c r="F47" s="31" t="s">
        <v>27</v>
      </c>
      <c r="G47" s="31">
        <v>5</v>
      </c>
      <c r="H47" s="31">
        <v>6</v>
      </c>
      <c r="I47" s="32">
        <v>7</v>
      </c>
      <c r="J47" s="32" t="s">
        <v>28</v>
      </c>
      <c r="K47" s="32" t="s">
        <v>29</v>
      </c>
      <c r="L47" s="32" t="s">
        <v>30</v>
      </c>
    </row>
    <row r="48" spans="1:14" ht="57" x14ac:dyDescent="0.25">
      <c r="B48" s="36" t="s">
        <v>31</v>
      </c>
      <c r="C48" s="41">
        <v>38642773</v>
      </c>
      <c r="D48" s="41">
        <v>32781590.449999999</v>
      </c>
      <c r="E48" s="42">
        <v>333691.57</v>
      </c>
      <c r="F48" s="41">
        <f>D48+E48</f>
        <v>33115282.02</v>
      </c>
      <c r="G48" s="41">
        <v>897907.62</v>
      </c>
      <c r="H48" s="43">
        <v>378801</v>
      </c>
      <c r="I48" s="44">
        <v>0</v>
      </c>
      <c r="J48" s="45">
        <f>G48+H48+I48</f>
        <v>1276708.6200000001</v>
      </c>
      <c r="K48" s="45">
        <f>F48-J48</f>
        <v>31838573.399999999</v>
      </c>
      <c r="L48" s="45">
        <f>K48-C48</f>
        <v>-6804199.6000000015</v>
      </c>
    </row>
    <row r="49" spans="2:12" ht="114.75" x14ac:dyDescent="0.25">
      <c r="B49" s="37" t="s">
        <v>32</v>
      </c>
      <c r="C49" s="41">
        <v>15810589</v>
      </c>
      <c r="D49" s="41">
        <v>11930020</v>
      </c>
      <c r="E49" s="41">
        <v>64001.79</v>
      </c>
      <c r="F49" s="41">
        <f>D49+E49</f>
        <v>11994021.789999999</v>
      </c>
      <c r="G49" s="41">
        <v>689637.19</v>
      </c>
      <c r="H49" s="41">
        <v>290937.78999999998</v>
      </c>
      <c r="I49" s="41">
        <v>0</v>
      </c>
      <c r="J49" s="45">
        <f>G49+H49+I49</f>
        <v>980574.98</v>
      </c>
      <c r="K49" s="45">
        <f>F49-J49</f>
        <v>11013446.809999999</v>
      </c>
      <c r="L49" s="45">
        <f>K49-C49</f>
        <v>-4797142.1900000013</v>
      </c>
    </row>
    <row r="52" spans="2:12" x14ac:dyDescent="0.2">
      <c r="B52" s="33"/>
      <c r="C52" s="33"/>
      <c r="D52" s="33"/>
    </row>
    <row r="53" spans="2:12" x14ac:dyDescent="0.2">
      <c r="B53" s="89" t="s">
        <v>37</v>
      </c>
      <c r="C53" s="89"/>
      <c r="D53" s="89"/>
      <c r="E53" s="19" t="s">
        <v>38</v>
      </c>
    </row>
    <row r="54" spans="2:12" x14ac:dyDescent="0.2">
      <c r="B54" s="34"/>
      <c r="C54" s="34"/>
      <c r="D54" s="34"/>
    </row>
    <row r="55" spans="2:12" x14ac:dyDescent="0.2">
      <c r="B55" s="34" t="s">
        <v>16</v>
      </c>
      <c r="C55" s="40" t="s">
        <v>39</v>
      </c>
      <c r="D55" s="34"/>
    </row>
    <row r="56" spans="2:12" x14ac:dyDescent="0.2">
      <c r="B56" s="34" t="s">
        <v>15</v>
      </c>
      <c r="C56" s="40" t="s">
        <v>40</v>
      </c>
      <c r="D56" s="34"/>
    </row>
    <row r="57" spans="2:12" x14ac:dyDescent="0.2">
      <c r="B57" s="34"/>
      <c r="C57" s="35"/>
      <c r="D57" s="34"/>
    </row>
  </sheetData>
  <mergeCells count="32">
    <mergeCell ref="K45:K46"/>
    <mergeCell ref="B46:B47"/>
    <mergeCell ref="F45:F46"/>
    <mergeCell ref="E45:E46"/>
    <mergeCell ref="D45:D46"/>
    <mergeCell ref="B45:C45"/>
    <mergeCell ref="G45:J45"/>
    <mergeCell ref="B44:L44"/>
    <mergeCell ref="L45:L46"/>
    <mergeCell ref="B53:D53"/>
    <mergeCell ref="A1:N1"/>
    <mergeCell ref="B5:C5"/>
    <mergeCell ref="A6:A7"/>
    <mergeCell ref="B6:B7"/>
    <mergeCell ref="C6:C7"/>
    <mergeCell ref="D6:D7"/>
    <mergeCell ref="E6:E7"/>
    <mergeCell ref="F6:G6"/>
    <mergeCell ref="H6:I6"/>
    <mergeCell ref="J6:J7"/>
    <mergeCell ref="K6:K7"/>
    <mergeCell ref="L6:M6"/>
    <mergeCell ref="N6:N7"/>
    <mergeCell ref="A41:B41"/>
    <mergeCell ref="A13:B13"/>
    <mergeCell ref="B43:J43"/>
    <mergeCell ref="B2:N2"/>
    <mergeCell ref="A4:N4"/>
    <mergeCell ref="A3:N3"/>
    <mergeCell ref="A22:A24"/>
    <mergeCell ref="B22:B24"/>
    <mergeCell ref="C22:C24"/>
  </mergeCells>
  <pageMargins left="0.70866141732283472" right="0.70866141732283472" top="0.74803149606299213" bottom="0.74803149606299213" header="0.31496062992125984" footer="0.31496062992125984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tabSelected="1" topLeftCell="A7" workbookViewId="0">
      <selection activeCell="K30" sqref="K30"/>
    </sheetView>
  </sheetViews>
  <sheetFormatPr defaultColWidth="9.140625" defaultRowHeight="12.75" x14ac:dyDescent="0.2"/>
  <cols>
    <col min="1" max="1" width="5" style="19" customWidth="1"/>
    <col min="2" max="2" width="25" style="19" customWidth="1"/>
    <col min="3" max="3" width="23.42578125" style="19" customWidth="1"/>
    <col min="4" max="4" width="22.5703125" style="19" customWidth="1"/>
    <col min="5" max="5" width="16.5703125" style="19" customWidth="1"/>
    <col min="6" max="6" width="14.85546875" style="19" customWidth="1"/>
    <col min="7" max="7" width="16.42578125" style="19" customWidth="1"/>
    <col min="8" max="8" width="15.5703125" style="19" customWidth="1"/>
    <col min="9" max="9" width="15.7109375" style="19" customWidth="1"/>
    <col min="10" max="10" width="21" style="19" customWidth="1"/>
    <col min="11" max="11" width="18.5703125" style="19" customWidth="1"/>
    <col min="12" max="12" width="22.42578125" style="19" customWidth="1"/>
    <col min="13" max="13" width="14.28515625" style="19" customWidth="1"/>
    <col min="14" max="14" width="52.7109375" style="19" customWidth="1"/>
    <col min="15" max="16384" width="9.140625" style="19"/>
  </cols>
  <sheetData>
    <row r="1" spans="1:14" s="18" customFormat="1" ht="15" x14ac:dyDescent="0.25">
      <c r="A1" s="76" t="s">
        <v>43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</row>
    <row r="2" spans="1:14" ht="14.25" x14ac:dyDescent="0.2">
      <c r="A2" s="20"/>
      <c r="B2" s="76" t="s">
        <v>44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</row>
    <row r="3" spans="1:14" x14ac:dyDescent="0.2">
      <c r="A3" s="78" t="s">
        <v>36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</row>
    <row r="4" spans="1:14" ht="14.45" customHeight="1" x14ac:dyDescent="0.2">
      <c r="A4" s="77" t="s">
        <v>17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</row>
    <row r="5" spans="1:14" ht="18" customHeight="1" x14ac:dyDescent="0.2">
      <c r="A5" s="20"/>
      <c r="B5" s="78"/>
      <c r="C5" s="78"/>
      <c r="D5" s="20"/>
      <c r="E5" s="20"/>
      <c r="F5" s="20"/>
      <c r="G5" s="20"/>
      <c r="H5" s="20"/>
      <c r="I5" s="20"/>
      <c r="J5" s="20"/>
      <c r="K5" s="20"/>
      <c r="L5" s="20"/>
      <c r="M5" s="20"/>
      <c r="N5" s="38" t="s">
        <v>7</v>
      </c>
    </row>
    <row r="6" spans="1:14" ht="74.25" customHeight="1" x14ac:dyDescent="0.2">
      <c r="A6" s="90" t="s">
        <v>12</v>
      </c>
      <c r="B6" s="91" t="s">
        <v>6</v>
      </c>
      <c r="C6" s="91" t="s">
        <v>10</v>
      </c>
      <c r="D6" s="91" t="s">
        <v>1</v>
      </c>
      <c r="E6" s="91" t="s">
        <v>11</v>
      </c>
      <c r="F6" s="90" t="s">
        <v>45</v>
      </c>
      <c r="G6" s="90"/>
      <c r="H6" s="91" t="s">
        <v>46</v>
      </c>
      <c r="I6" s="90"/>
      <c r="J6" s="91" t="s">
        <v>0</v>
      </c>
      <c r="K6" s="92" t="s">
        <v>48</v>
      </c>
      <c r="L6" s="91" t="s">
        <v>47</v>
      </c>
      <c r="M6" s="91"/>
      <c r="N6" s="91" t="s">
        <v>2</v>
      </c>
    </row>
    <row r="7" spans="1:14" ht="30" customHeight="1" x14ac:dyDescent="0.2">
      <c r="A7" s="90"/>
      <c r="B7" s="91"/>
      <c r="C7" s="91"/>
      <c r="D7" s="91"/>
      <c r="E7" s="91"/>
      <c r="F7" s="46" t="s">
        <v>3</v>
      </c>
      <c r="G7" s="46" t="s">
        <v>4</v>
      </c>
      <c r="H7" s="46" t="s">
        <v>5</v>
      </c>
      <c r="I7" s="46" t="s">
        <v>4</v>
      </c>
      <c r="J7" s="91"/>
      <c r="K7" s="93"/>
      <c r="L7" s="47" t="s">
        <v>8</v>
      </c>
      <c r="M7" s="47" t="s">
        <v>9</v>
      </c>
      <c r="N7" s="91"/>
    </row>
    <row r="8" spans="1:14" ht="100.15" hidden="1" customHeight="1" x14ac:dyDescent="0.2">
      <c r="A8" s="48"/>
      <c r="B8" s="49"/>
      <c r="C8" s="50"/>
      <c r="D8" s="50"/>
      <c r="E8" s="1"/>
      <c r="F8" s="4"/>
      <c r="G8" s="4"/>
      <c r="H8" s="4"/>
      <c r="I8" s="4"/>
      <c r="J8" s="7"/>
      <c r="K8" s="4"/>
      <c r="L8" s="3"/>
      <c r="M8" s="3" t="e">
        <f t="shared" ref="M8:M13" si="0">K8/G8*100</f>
        <v>#DIV/0!</v>
      </c>
      <c r="N8" s="2"/>
    </row>
    <row r="9" spans="1:14" ht="101.45" hidden="1" customHeight="1" x14ac:dyDescent="0.2">
      <c r="A9" s="48"/>
      <c r="B9" s="49"/>
      <c r="C9" s="50"/>
      <c r="D9" s="50"/>
      <c r="E9" s="1"/>
      <c r="F9" s="4"/>
      <c r="G9" s="4"/>
      <c r="H9" s="4"/>
      <c r="I9" s="4"/>
      <c r="J9" s="5"/>
      <c r="K9" s="4"/>
      <c r="L9" s="4"/>
      <c r="M9" s="3" t="e">
        <f t="shared" si="0"/>
        <v>#DIV/0!</v>
      </c>
      <c r="N9" s="2"/>
    </row>
    <row r="10" spans="1:14" ht="102.6" hidden="1" customHeight="1" x14ac:dyDescent="0.2">
      <c r="A10" s="48"/>
      <c r="B10" s="49"/>
      <c r="C10" s="50"/>
      <c r="D10" s="50"/>
      <c r="E10" s="1"/>
      <c r="F10" s="4"/>
      <c r="G10" s="4"/>
      <c r="H10" s="4"/>
      <c r="I10" s="4"/>
      <c r="J10" s="5"/>
      <c r="K10" s="4"/>
      <c r="L10" s="4"/>
      <c r="M10" s="3" t="e">
        <f t="shared" si="0"/>
        <v>#DIV/0!</v>
      </c>
      <c r="N10" s="2"/>
    </row>
    <row r="11" spans="1:14" ht="100.15" hidden="1" customHeight="1" x14ac:dyDescent="0.2">
      <c r="A11" s="48"/>
      <c r="B11" s="49"/>
      <c r="C11" s="50"/>
      <c r="D11" s="50"/>
      <c r="E11" s="1"/>
      <c r="F11" s="4"/>
      <c r="G11" s="4"/>
      <c r="H11" s="4"/>
      <c r="I11" s="4"/>
      <c r="J11" s="7"/>
      <c r="K11" s="4"/>
      <c r="L11" s="4"/>
      <c r="M11" s="3" t="e">
        <f t="shared" si="0"/>
        <v>#DIV/0!</v>
      </c>
      <c r="N11" s="2"/>
    </row>
    <row r="12" spans="1:14" ht="100.15" hidden="1" customHeight="1" x14ac:dyDescent="0.2">
      <c r="A12" s="48"/>
      <c r="B12" s="49"/>
      <c r="C12" s="50"/>
      <c r="D12" s="50"/>
      <c r="E12" s="1"/>
      <c r="F12" s="4"/>
      <c r="G12" s="4"/>
      <c r="H12" s="4"/>
      <c r="I12" s="4"/>
      <c r="J12" s="7"/>
      <c r="K12" s="4"/>
      <c r="L12" s="4"/>
      <c r="M12" s="3" t="e">
        <f t="shared" si="0"/>
        <v>#DIV/0!</v>
      </c>
      <c r="N12" s="2"/>
    </row>
    <row r="13" spans="1:14" ht="27" hidden="1" customHeight="1" x14ac:dyDescent="0.2">
      <c r="A13" s="73"/>
      <c r="B13" s="74"/>
      <c r="C13" s="50"/>
      <c r="D13" s="8"/>
      <c r="E13" s="6"/>
      <c r="F13" s="3"/>
      <c r="G13" s="3"/>
      <c r="H13" s="3"/>
      <c r="I13" s="3"/>
      <c r="J13" s="3"/>
      <c r="K13" s="3"/>
      <c r="L13" s="3"/>
      <c r="M13" s="3" t="e">
        <f t="shared" si="0"/>
        <v>#DIV/0!</v>
      </c>
      <c r="N13" s="9"/>
    </row>
    <row r="14" spans="1:14" ht="6.75" customHeight="1" x14ac:dyDescent="0.2">
      <c r="A14" s="8"/>
      <c r="B14" s="51"/>
      <c r="C14" s="51"/>
      <c r="D14" s="52"/>
      <c r="E14" s="1"/>
      <c r="F14" s="4"/>
      <c r="G14" s="4"/>
      <c r="H14" s="4"/>
      <c r="I14" s="4"/>
      <c r="J14" s="4"/>
      <c r="K14" s="4">
        <f>J14+H14</f>
        <v>0</v>
      </c>
      <c r="L14" s="4">
        <f>K14-G14</f>
        <v>0</v>
      </c>
      <c r="M14" s="4" t="e">
        <f>K14/G14%</f>
        <v>#DIV/0!</v>
      </c>
      <c r="N14" s="53"/>
    </row>
    <row r="15" spans="1:14" ht="176.25" customHeight="1" x14ac:dyDescent="0.2">
      <c r="A15" s="8" t="s">
        <v>33</v>
      </c>
      <c r="B15" s="54" t="s">
        <v>72</v>
      </c>
      <c r="C15" s="51" t="s">
        <v>73</v>
      </c>
      <c r="D15" s="70" t="s">
        <v>104</v>
      </c>
      <c r="E15" s="1">
        <v>211</v>
      </c>
      <c r="F15" s="4">
        <v>1946065.24</v>
      </c>
      <c r="G15" s="4">
        <v>1946065.24</v>
      </c>
      <c r="H15" s="4">
        <v>2788331</v>
      </c>
      <c r="I15" s="4">
        <v>2441831.42</v>
      </c>
      <c r="J15" s="4">
        <v>117620.84</v>
      </c>
      <c r="K15" s="4">
        <f t="shared" ref="K15" si="1">J15+H15</f>
        <v>2905951.84</v>
      </c>
      <c r="L15" s="4">
        <f t="shared" ref="L15" si="2">K15-G15</f>
        <v>959886.59999999986</v>
      </c>
      <c r="M15" s="4">
        <f t="shared" ref="M15" si="3">K15/G15%</f>
        <v>149.32448205076619</v>
      </c>
      <c r="N15" s="53" t="s">
        <v>105</v>
      </c>
    </row>
    <row r="16" spans="1:14" ht="108.75" customHeight="1" x14ac:dyDescent="0.2">
      <c r="A16" s="8" t="s">
        <v>13</v>
      </c>
      <c r="B16" s="54" t="s">
        <v>72</v>
      </c>
      <c r="C16" s="51" t="s">
        <v>73</v>
      </c>
      <c r="D16" s="65" t="s">
        <v>74</v>
      </c>
      <c r="E16" s="1">
        <v>213</v>
      </c>
      <c r="F16" s="4">
        <v>574955.6</v>
      </c>
      <c r="G16" s="4">
        <v>574955.6</v>
      </c>
      <c r="H16" s="4">
        <v>861765</v>
      </c>
      <c r="I16" s="4">
        <v>622615.59</v>
      </c>
      <c r="J16" s="17">
        <v>22540</v>
      </c>
      <c r="K16" s="4">
        <f t="shared" ref="K16" si="4">J16+H16</f>
        <v>884305</v>
      </c>
      <c r="L16" s="4">
        <f t="shared" ref="L16" si="5">K16-G16</f>
        <v>309349.40000000002</v>
      </c>
      <c r="M16" s="4">
        <f t="shared" ref="M16" si="6">K16/G16%</f>
        <v>153.80405026057664</v>
      </c>
      <c r="N16" s="10" t="s">
        <v>107</v>
      </c>
    </row>
    <row r="17" spans="1:14" ht="106.5" hidden="1" customHeight="1" x14ac:dyDescent="0.2">
      <c r="A17" s="98"/>
      <c r="B17" s="101"/>
      <c r="C17" s="85"/>
      <c r="D17" s="12"/>
      <c r="E17" s="13"/>
      <c r="F17" s="14"/>
      <c r="G17" s="14"/>
      <c r="H17" s="14"/>
      <c r="I17" s="14"/>
      <c r="J17" s="17"/>
      <c r="K17" s="4">
        <f t="shared" ref="K17:K19" si="7">J17+H17</f>
        <v>0</v>
      </c>
      <c r="L17" s="4">
        <f t="shared" ref="L17:L20" si="8">K17-G17</f>
        <v>0</v>
      </c>
      <c r="M17" s="4" t="e">
        <f t="shared" ref="M17:M20" si="9">K17/G17%</f>
        <v>#DIV/0!</v>
      </c>
      <c r="N17" s="10"/>
    </row>
    <row r="18" spans="1:14" ht="174" hidden="1" customHeight="1" x14ac:dyDescent="0.2">
      <c r="A18" s="99"/>
      <c r="B18" s="102"/>
      <c r="C18" s="85"/>
      <c r="D18" s="12"/>
      <c r="E18" s="13"/>
      <c r="F18" s="14"/>
      <c r="G18" s="14"/>
      <c r="H18" s="14"/>
      <c r="I18" s="14"/>
      <c r="J18" s="11"/>
      <c r="K18" s="4">
        <f t="shared" si="7"/>
        <v>0</v>
      </c>
      <c r="L18" s="4">
        <f t="shared" si="8"/>
        <v>0</v>
      </c>
      <c r="M18" s="4" t="e">
        <f t="shared" si="9"/>
        <v>#DIV/0!</v>
      </c>
      <c r="N18" s="10"/>
    </row>
    <row r="19" spans="1:14" ht="21.75" customHeight="1" x14ac:dyDescent="0.2">
      <c r="A19" s="100"/>
      <c r="B19" s="103"/>
      <c r="C19" s="85"/>
      <c r="D19" s="50"/>
      <c r="E19" s="1"/>
      <c r="F19" s="4"/>
      <c r="G19" s="4"/>
      <c r="H19" s="4"/>
      <c r="I19" s="4"/>
      <c r="J19" s="17"/>
      <c r="K19" s="4">
        <f t="shared" si="7"/>
        <v>0</v>
      </c>
      <c r="L19" s="4">
        <f t="shared" si="8"/>
        <v>0</v>
      </c>
      <c r="M19" s="4" t="e">
        <f t="shared" si="9"/>
        <v>#DIV/0!</v>
      </c>
      <c r="N19" s="10"/>
    </row>
    <row r="20" spans="1:14" ht="27" customHeight="1" x14ac:dyDescent="0.2">
      <c r="A20" s="71" t="s">
        <v>14</v>
      </c>
      <c r="B20" s="72"/>
      <c r="C20" s="50"/>
      <c r="D20" s="8"/>
      <c r="E20" s="6"/>
      <c r="F20" s="3">
        <f>F16+F15</f>
        <v>2521020.84</v>
      </c>
      <c r="G20" s="3">
        <f t="shared" ref="G20:K20" si="10">G16+G15</f>
        <v>2521020.84</v>
      </c>
      <c r="H20" s="3">
        <f t="shared" si="10"/>
        <v>3650096</v>
      </c>
      <c r="I20" s="3">
        <f t="shared" si="10"/>
        <v>3064447.01</v>
      </c>
      <c r="J20" s="3">
        <f t="shared" si="10"/>
        <v>140160.84</v>
      </c>
      <c r="K20" s="3">
        <f t="shared" si="10"/>
        <v>3790256.84</v>
      </c>
      <c r="L20" s="3">
        <f t="shared" si="8"/>
        <v>1269236</v>
      </c>
      <c r="M20" s="3">
        <f t="shared" si="9"/>
        <v>150.34611296588884</v>
      </c>
      <c r="N20" s="9"/>
    </row>
    <row r="24" spans="1:14" x14ac:dyDescent="0.2">
      <c r="B24" s="33"/>
      <c r="C24" s="33"/>
      <c r="D24" s="33"/>
    </row>
    <row r="25" spans="1:14" x14ac:dyDescent="0.2">
      <c r="B25" s="89" t="s">
        <v>37</v>
      </c>
      <c r="C25" s="89"/>
      <c r="D25" s="89"/>
      <c r="E25" s="19" t="s">
        <v>38</v>
      </c>
    </row>
    <row r="26" spans="1:14" x14ac:dyDescent="0.2">
      <c r="B26" s="34"/>
      <c r="C26" s="34"/>
      <c r="D26" s="34"/>
    </row>
    <row r="27" spans="1:14" x14ac:dyDescent="0.2">
      <c r="B27" s="34" t="s">
        <v>16</v>
      </c>
      <c r="C27" s="40" t="s">
        <v>39</v>
      </c>
      <c r="D27" s="34"/>
    </row>
    <row r="28" spans="1:14" x14ac:dyDescent="0.2">
      <c r="B28" s="34" t="s">
        <v>15</v>
      </c>
      <c r="C28" s="40" t="s">
        <v>40</v>
      </c>
      <c r="D28" s="34"/>
    </row>
    <row r="29" spans="1:14" x14ac:dyDescent="0.2">
      <c r="B29" s="34"/>
      <c r="C29" s="35"/>
      <c r="D29" s="34"/>
    </row>
  </sheetData>
  <mergeCells count="22">
    <mergeCell ref="B25:D25"/>
    <mergeCell ref="A13:B13"/>
    <mergeCell ref="A17:A19"/>
    <mergeCell ref="B17:B19"/>
    <mergeCell ref="C17:C19"/>
    <mergeCell ref="A20:B20"/>
    <mergeCell ref="N6:N7"/>
    <mergeCell ref="A1:N1"/>
    <mergeCell ref="B2:N2"/>
    <mergeCell ref="A3:N3"/>
    <mergeCell ref="A4:N4"/>
    <mergeCell ref="B5:C5"/>
    <mergeCell ref="A6:A7"/>
    <mergeCell ref="B6:B7"/>
    <mergeCell ref="C6:C7"/>
    <mergeCell ref="D6:D7"/>
    <mergeCell ref="E6:E7"/>
    <mergeCell ref="F6:G6"/>
    <mergeCell ref="H6:I6"/>
    <mergeCell ref="J6:J7"/>
    <mergeCell ref="K6:K7"/>
    <mergeCell ref="L6:M6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ОМС</vt:lpstr>
      <vt:lpstr>Учреждения, Мероприятия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Ольга</cp:lastModifiedBy>
  <cp:lastPrinted>2024-12-20T09:30:24Z</cp:lastPrinted>
  <dcterms:created xsi:type="dcterms:W3CDTF">2016-05-31T05:14:02Z</dcterms:created>
  <dcterms:modified xsi:type="dcterms:W3CDTF">2024-12-23T09:45:02Z</dcterms:modified>
</cp:coreProperties>
</file>