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70" windowWidth="15570" windowHeight="10470"/>
  </bookViews>
  <sheets>
    <sheet name="ОМС" sheetId="5" r:id="rId1"/>
  </sheets>
  <calcPr calcId="144525"/>
</workbook>
</file>

<file path=xl/calcChain.xml><?xml version="1.0" encoding="utf-8"?>
<calcChain xmlns="http://schemas.openxmlformats.org/spreadsheetml/2006/main">
  <c r="G21" i="5" l="1"/>
  <c r="F21" i="5"/>
  <c r="K21" i="5"/>
  <c r="I21" i="5"/>
  <c r="J21" i="5"/>
  <c r="H21" i="5"/>
  <c r="K17" i="5"/>
  <c r="L17" i="5"/>
  <c r="M17" i="5"/>
  <c r="K18" i="5"/>
  <c r="L18" i="5"/>
  <c r="M18" i="5"/>
  <c r="K19" i="5"/>
  <c r="M19" i="5" s="1"/>
  <c r="K20" i="5"/>
  <c r="M20" i="5" s="1"/>
  <c r="L20" i="5"/>
  <c r="L19" i="5" l="1"/>
  <c r="M21" i="5"/>
  <c r="K16" i="5"/>
  <c r="M16" i="5" s="1"/>
  <c r="K15" i="5"/>
  <c r="M15" i="5" s="1"/>
  <c r="L16" i="5" l="1"/>
  <c r="L15" i="5"/>
  <c r="K14" i="5"/>
  <c r="M14" i="5" s="1"/>
  <c r="L14" i="5" l="1"/>
  <c r="L21" i="5" s="1"/>
  <c r="J29" i="5"/>
  <c r="J28" i="5"/>
  <c r="F29" i="5" l="1"/>
  <c r="K29" i="5" s="1"/>
  <c r="L29" i="5" s="1"/>
  <c r="F28" i="5"/>
  <c r="K28" i="5" s="1"/>
  <c r="L28" i="5" s="1"/>
  <c r="M13" i="5" l="1"/>
  <c r="M12" i="5"/>
  <c r="M11" i="5"/>
  <c r="M10" i="5"/>
  <c r="M9" i="5"/>
  <c r="M8" i="5"/>
</calcChain>
</file>

<file path=xl/sharedStrings.xml><?xml version="1.0" encoding="utf-8"?>
<sst xmlns="http://schemas.openxmlformats.org/spreadsheetml/2006/main" count="72" uniqueCount="60">
  <si>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</si>
  <si>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</si>
  <si>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</si>
  <si>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</si>
  <si>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</si>
  <si>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</si>
  <si>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</si>
  <si>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</si>
  <si>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</si>
  <si>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</si>
  <si>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</si>
  <si>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</si>
  <si>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</si>
  <si>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>2</t>
  </si>
  <si>
    <t xml:space="preserve">Итого </t>
  </si>
  <si>
    <t xml:space="preserve">телефон (с кодом города): </t>
  </si>
  <si>
    <t xml:space="preserve">Исполнитель: </t>
  </si>
  <si>
    <t>наименование муниципального образования</t>
  </si>
  <si>
    <t>Информация о соблюдении установленных нормативов:</t>
  </si>
  <si>
    <t>Установленный норматив формирования расходов на:</t>
  </si>
  <si>
    <t>Сумма уточнения (+;-)</t>
  </si>
  <si>
    <t xml:space="preserve">Утвердженные расходы с учетом уточнения </t>
  </si>
  <si>
    <t>Утвержденные расходы без учета выплат подлежащих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</si>
  <si>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</si>
  <si>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наименование </t>
  </si>
  <si>
    <t>размер</t>
  </si>
  <si>
    <t>Итого выплат</t>
  </si>
  <si>
    <t>4=гр2+гр3</t>
  </si>
  <si>
    <t>гр 8= гр5+гр6+гр7</t>
  </si>
  <si>
    <t>гр9=гр4-гр8</t>
  </si>
  <si>
    <t>гр10= гр9-гр1</t>
  </si>
  <si>
    <t>содержание органов местного самоуправления Брянской области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</si>
  <si>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</si>
  <si>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>1</t>
  </si>
  <si>
    <t>2022 год , рублей</t>
  </si>
  <si>
    <t xml:space="preserve">2021 год </t>
  </si>
  <si>
    <t>2022 год 
( на последнюю дату)</t>
  </si>
  <si>
    <t>на  2022 год</t>
  </si>
  <si>
    <t>Выплаты подлежащие исключению, согласно 
Постановлению Правительства Брянской области  от 11.12.2017 633-п</t>
  </si>
  <si>
    <r>
      <t xml:space="preserve">Утвержденные расходы на последнюю дату по форме 387
</t>
    </r>
    <r>
      <rPr>
        <b/>
        <i/>
        <sz val="11"/>
        <color theme="1"/>
        <rFont val="Times New Roman"/>
        <family val="1"/>
        <charset val="204"/>
      </rPr>
      <t>( без переданных полномочий Брянской области и РФ)</t>
    </r>
  </si>
  <si>
    <t xml:space="preserve">План с учетом уточнения на 2022 год </t>
  </si>
  <si>
    <t xml:space="preserve">Отклонение утвержденного плана с учетом уточнения на 2022год  от кассового исполнения 2021 года </t>
  </si>
  <si>
    <t>Рогнединский муниципальный район Брянской области</t>
  </si>
  <si>
    <t>Начальник финансового отдела</t>
  </si>
  <si>
    <t>Т. М. Яшина</t>
  </si>
  <si>
    <t>Пузанова О.Ю.</t>
  </si>
  <si>
    <t xml:space="preserve"> 8 483 31 2-11-37</t>
  </si>
  <si>
    <t>дата 08.08.2022</t>
  </si>
  <si>
    <t>компенсационные выплаты при увольнении</t>
  </si>
  <si>
    <t>стимулирующие выплаты согласно НПА Брянской области</t>
  </si>
  <si>
    <t>121</t>
  </si>
  <si>
    <t>129</t>
  </si>
  <si>
    <t>3</t>
  </si>
  <si>
    <t>244</t>
  </si>
  <si>
    <t xml:space="preserve">001 0203 014 00 51180 </t>
  </si>
  <si>
    <r>
      <t xml:space="preserve">Таблица к уточнению местного  бюджета   по расходам на финансовое обеспечение деятельности органов местного самоуправления </t>
    </r>
    <r>
      <rPr>
        <sz val="11"/>
        <color theme="1"/>
        <rFont val="Times New Roman"/>
        <family val="1"/>
        <charset val="204"/>
      </rPr>
      <t>(сессия 30.09.22)</t>
    </r>
  </si>
  <si>
    <t>Администрация Рогнединского района,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отсутсвуют военные комиссариаты</t>
  </si>
  <si>
    <t>4</t>
  </si>
  <si>
    <t>530</t>
  </si>
  <si>
    <t>Увеличение  связано с внесением изменений в Закон Брянской области "Об областном бюджете на 2022 год и на плановый период 2023 и 2024г."    на осуществление полномочий по первичному воинскому учету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</si>
</sst>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3" fillId="0" borderId="6">
      <alignment vertical="top" wrapText="1"/>
    </xf>
  </cellStyleXfs>
  <cellXfs count="7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0" fillId="0" borderId="0" xfId="0" applyFont="1"/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2" fontId="12" fillId="0" borderId="0" xfId="0" applyNumberFormat="1" applyFont="1" applyFill="1" applyBorder="1"/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7" fillId="0" borderId="0" xfId="0" applyFont="1"/>
    <xf numFmtId="14" fontId="7" fillId="0" borderId="0" xfId="0" applyNumberFormat="1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11" fillId="0" borderId="1" xfId="0" applyNumberFormat="1" applyFont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4" fontId="1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/>
    </xf>
    <xf numFmtId="0" fontId="8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2" fontId="8" fillId="0" borderId="14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horizontal="center" vertical="top" wrapText="1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xl61" xfId="3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workbookViewId="0">
      <selection activeCell="N20" sqref="N20"/>
    </sheetView>
  </sheetViews>
  <sheetFormatPr defaultColWidth="9.140625" defaultRowHeight="12.75" x14ac:dyDescent="0.2"/>
  <cols>
    <col min="1" max="1" width="5" style="17" customWidth="1"/>
    <col min="2" max="2" width="25" style="17" customWidth="1"/>
    <col min="3" max="3" width="23.42578125" style="17" customWidth="1"/>
    <col min="4" max="4" width="22.5703125" style="17" customWidth="1"/>
    <col min="5" max="5" width="16.5703125" style="17" customWidth="1"/>
    <col min="6" max="6" width="14.85546875" style="17" customWidth="1"/>
    <col min="7" max="7" width="16.42578125" style="17" customWidth="1"/>
    <col min="8" max="8" width="15.5703125" style="17" customWidth="1"/>
    <col min="9" max="9" width="15.7109375" style="17" customWidth="1"/>
    <col min="10" max="10" width="21" style="17" customWidth="1"/>
    <col min="11" max="11" width="18.5703125" style="17" customWidth="1"/>
    <col min="12" max="12" width="22.42578125" style="17" customWidth="1"/>
    <col min="13" max="13" width="14.28515625" style="17" customWidth="1"/>
    <col min="14" max="14" width="41.7109375" style="17" customWidth="1"/>
    <col min="15" max="16384" width="9.140625" style="17"/>
  </cols>
  <sheetData>
    <row r="1" spans="1:14" s="16" customFormat="1" ht="15" x14ac:dyDescent="0.25">
      <c r="A1" s="53" t="s">
        <v>55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4.25" x14ac:dyDescent="0.2">
      <c r="A2" s="18"/>
      <c r="B2" s="53" t="s">
        <v>37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x14ac:dyDescent="0.2">
      <c r="A3" s="55" t="s">
        <v>42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4.45" customHeight="1" x14ac:dyDescent="0.2">
      <c r="A4" s="54" t="s">
        <v>17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4" ht="18" customHeight="1" x14ac:dyDescent="0.2">
      <c r="A5" s="18"/>
      <c r="B5" s="55"/>
      <c r="C5" s="55"/>
      <c r="D5" s="18"/>
      <c r="E5" s="18"/>
      <c r="F5" s="18"/>
      <c r="G5" s="18"/>
      <c r="H5" s="18"/>
      <c r="I5" s="18"/>
      <c r="J5" s="18"/>
      <c r="K5" s="18"/>
      <c r="L5" s="18"/>
      <c r="M5" s="18"/>
      <c r="N5" s="35" t="s">
        <v>7</v>
      </c>
    </row>
    <row r="6" spans="1:14" ht="74.25" customHeight="1" x14ac:dyDescent="0.2">
      <c r="A6" s="67" t="s">
        <v>12</v>
      </c>
      <c r="B6" s="68" t="s">
        <v>6</v>
      </c>
      <c r="C6" s="68" t="s">
        <v>10</v>
      </c>
      <c r="D6" s="68" t="s">
        <v>1</v>
      </c>
      <c r="E6" s="68" t="s">
        <v>11</v>
      </c>
      <c r="F6" s="67" t="s">
        <v>35</v>
      </c>
      <c r="G6" s="67"/>
      <c r="H6" s="68" t="s">
        <v>36</v>
      </c>
      <c r="I6" s="67"/>
      <c r="J6" s="68" t="s">
        <v>0</v>
      </c>
      <c r="K6" s="69" t="s">
        <v>40</v>
      </c>
      <c r="L6" s="68" t="s">
        <v>41</v>
      </c>
      <c r="M6" s="68"/>
      <c r="N6" s="68" t="s">
        <v>2</v>
      </c>
    </row>
    <row r="7" spans="1:14" ht="30" customHeight="1" x14ac:dyDescent="0.2">
      <c r="A7" s="67"/>
      <c r="B7" s="68"/>
      <c r="C7" s="68"/>
      <c r="D7" s="68"/>
      <c r="E7" s="68"/>
      <c r="F7" s="24" t="s">
        <v>3</v>
      </c>
      <c r="G7" s="24" t="s">
        <v>4</v>
      </c>
      <c r="H7" s="24" t="s">
        <v>5</v>
      </c>
      <c r="I7" s="24" t="s">
        <v>4</v>
      </c>
      <c r="J7" s="68"/>
      <c r="K7" s="70"/>
      <c r="L7" s="25" t="s">
        <v>8</v>
      </c>
      <c r="M7" s="25" t="s">
        <v>9</v>
      </c>
      <c r="N7" s="68"/>
    </row>
    <row r="8" spans="1:14" ht="100.15" hidden="1" customHeight="1" x14ac:dyDescent="0.2">
      <c r="A8" s="20"/>
      <c r="B8" s="21"/>
      <c r="C8" s="19"/>
      <c r="D8" s="19"/>
      <c r="E8" s="1"/>
      <c r="F8" s="4"/>
      <c r="G8" s="4"/>
      <c r="H8" s="4"/>
      <c r="I8" s="4"/>
      <c r="J8" s="7"/>
      <c r="K8" s="4"/>
      <c r="L8" s="3"/>
      <c r="M8" s="3" t="e">
        <f t="shared" ref="M8:M13" si="0">K8/G8*100</f>
        <v>#DIV/0!</v>
      </c>
      <c r="N8" s="2"/>
    </row>
    <row r="9" spans="1:14" ht="101.45" hidden="1" customHeight="1" x14ac:dyDescent="0.2">
      <c r="A9" s="20"/>
      <c r="B9" s="21"/>
      <c r="C9" s="19"/>
      <c r="D9" s="19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0"/>
      <c r="B10" s="21"/>
      <c r="C10" s="19"/>
      <c r="D10" s="19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0"/>
      <c r="B11" s="21"/>
      <c r="C11" s="19"/>
      <c r="D11" s="19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0"/>
      <c r="B12" s="21"/>
      <c r="C12" s="19"/>
      <c r="D12" s="19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50"/>
      <c r="B13" s="51"/>
      <c r="C13" s="19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76.5" customHeight="1" x14ac:dyDescent="0.2">
      <c r="A14" s="44" t="s">
        <v>33</v>
      </c>
      <c r="B14" s="45" t="s">
        <v>56</v>
      </c>
      <c r="C14" s="44" t="s">
        <v>54</v>
      </c>
      <c r="D14" s="44" t="s">
        <v>50</v>
      </c>
      <c r="E14" s="1">
        <v>211</v>
      </c>
      <c r="F14" s="4">
        <v>174946.98</v>
      </c>
      <c r="G14" s="4">
        <v>174946.98</v>
      </c>
      <c r="H14" s="4">
        <v>173500</v>
      </c>
      <c r="I14" s="4">
        <v>114945.85</v>
      </c>
      <c r="J14" s="4">
        <v>11500</v>
      </c>
      <c r="K14" s="22">
        <f>H14+J14</f>
        <v>185000</v>
      </c>
      <c r="L14" s="4">
        <f>K14-G14</f>
        <v>10053.01999999999</v>
      </c>
      <c r="M14" s="3">
        <f>K14/G14%</f>
        <v>105.74632382908239</v>
      </c>
      <c r="N14" s="2" t="s">
        <v>59</v>
      </c>
    </row>
    <row r="15" spans="1:14" ht="83.25" customHeight="1" x14ac:dyDescent="0.2">
      <c r="A15" s="44" t="s">
        <v>13</v>
      </c>
      <c r="B15" s="45" t="s">
        <v>56</v>
      </c>
      <c r="C15" s="44" t="s">
        <v>54</v>
      </c>
      <c r="D15" s="44" t="s">
        <v>51</v>
      </c>
      <c r="E15" s="1">
        <v>211</v>
      </c>
      <c r="F15" s="4">
        <v>51626.02</v>
      </c>
      <c r="G15" s="4">
        <v>51626.02</v>
      </c>
      <c r="H15" s="4">
        <v>52500</v>
      </c>
      <c r="I15" s="4">
        <v>31995.65</v>
      </c>
      <c r="J15" s="4">
        <v>2500</v>
      </c>
      <c r="K15" s="22">
        <f>H15+J15</f>
        <v>55000</v>
      </c>
      <c r="L15" s="4">
        <f>K15-G15</f>
        <v>3373.9800000000032</v>
      </c>
      <c r="M15" s="3">
        <f>K15/G15%</f>
        <v>106.53542535333928</v>
      </c>
      <c r="N15" s="2" t="s">
        <v>59</v>
      </c>
    </row>
    <row r="16" spans="1:14" ht="76.5" customHeight="1" x14ac:dyDescent="0.2">
      <c r="A16" s="44" t="s">
        <v>52</v>
      </c>
      <c r="B16" s="45" t="s">
        <v>56</v>
      </c>
      <c r="C16" s="44" t="s">
        <v>54</v>
      </c>
      <c r="D16" s="44" t="s">
        <v>53</v>
      </c>
      <c r="E16" s="1">
        <v>340</v>
      </c>
      <c r="F16" s="4">
        <v>6263</v>
      </c>
      <c r="G16" s="4">
        <v>6263</v>
      </c>
      <c r="H16" s="4">
        <v>11742</v>
      </c>
      <c r="I16" s="4">
        <v>201.5</v>
      </c>
      <c r="J16" s="4">
        <v>7393</v>
      </c>
      <c r="K16" s="22">
        <f>H16+J16</f>
        <v>19135</v>
      </c>
      <c r="L16" s="4">
        <f>K16-G16</f>
        <v>12872</v>
      </c>
      <c r="M16" s="3">
        <f>K16/G16%</f>
        <v>305.52450902123581</v>
      </c>
      <c r="N16" s="2" t="s">
        <v>59</v>
      </c>
    </row>
    <row r="17" spans="1:14" ht="106.5" hidden="1" customHeight="1" x14ac:dyDescent="0.2">
      <c r="A17" s="56" t="s">
        <v>13</v>
      </c>
      <c r="B17" s="59"/>
      <c r="C17" s="62"/>
      <c r="D17" s="12"/>
      <c r="E17" s="13"/>
      <c r="F17" s="14"/>
      <c r="G17" s="14"/>
      <c r="H17" s="14"/>
      <c r="I17" s="14"/>
      <c r="J17" s="15"/>
      <c r="K17" s="22">
        <f t="shared" ref="K17:K20" si="1">H17+J17</f>
        <v>0</v>
      </c>
      <c r="L17" s="4">
        <f t="shared" ref="L17:L20" si="2">K17-G17</f>
        <v>0</v>
      </c>
      <c r="M17" s="3" t="e">
        <f t="shared" ref="M17:M20" si="3">K17/G17%</f>
        <v>#DIV/0!</v>
      </c>
      <c r="N17" s="10"/>
    </row>
    <row r="18" spans="1:14" ht="174" hidden="1" customHeight="1" x14ac:dyDescent="0.2">
      <c r="A18" s="57"/>
      <c r="B18" s="60"/>
      <c r="C18" s="62"/>
      <c r="D18" s="12"/>
      <c r="E18" s="13"/>
      <c r="F18" s="14"/>
      <c r="G18" s="14"/>
      <c r="H18" s="14"/>
      <c r="I18" s="14"/>
      <c r="J18" s="11"/>
      <c r="K18" s="22">
        <f t="shared" si="1"/>
        <v>0</v>
      </c>
      <c r="L18" s="4">
        <f t="shared" si="2"/>
        <v>0</v>
      </c>
      <c r="M18" s="3" t="e">
        <f t="shared" si="3"/>
        <v>#DIV/0!</v>
      </c>
      <c r="N18" s="10"/>
    </row>
    <row r="19" spans="1:14" ht="82.5" hidden="1" customHeight="1" x14ac:dyDescent="0.2">
      <c r="A19" s="58"/>
      <c r="B19" s="61"/>
      <c r="C19" s="62"/>
      <c r="D19" s="19"/>
      <c r="E19" s="1"/>
      <c r="F19" s="4"/>
      <c r="G19" s="4"/>
      <c r="H19" s="4"/>
      <c r="I19" s="4"/>
      <c r="J19" s="15"/>
      <c r="K19" s="22">
        <f t="shared" si="1"/>
        <v>0</v>
      </c>
      <c r="L19" s="4">
        <f t="shared" si="2"/>
        <v>0</v>
      </c>
      <c r="M19" s="3" t="e">
        <f t="shared" si="3"/>
        <v>#DIV/0!</v>
      </c>
      <c r="N19" s="10"/>
    </row>
    <row r="20" spans="1:14" ht="82.5" customHeight="1" x14ac:dyDescent="0.2">
      <c r="A20" s="8" t="s">
        <v>57</v>
      </c>
      <c r="B20" s="45" t="s">
        <v>56</v>
      </c>
      <c r="C20" s="47" t="s">
        <v>54</v>
      </c>
      <c r="D20" s="46" t="s">
        <v>58</v>
      </c>
      <c r="E20" s="1">
        <v>251</v>
      </c>
      <c r="F20" s="4">
        <v>682015</v>
      </c>
      <c r="G20" s="4">
        <v>682015</v>
      </c>
      <c r="H20" s="4">
        <v>713225</v>
      </c>
      <c r="I20" s="4">
        <v>565963.5</v>
      </c>
      <c r="J20" s="15">
        <v>41393</v>
      </c>
      <c r="K20" s="22">
        <f t="shared" si="1"/>
        <v>754618</v>
      </c>
      <c r="L20" s="4">
        <f t="shared" si="2"/>
        <v>72603</v>
      </c>
      <c r="M20" s="3">
        <f t="shared" si="3"/>
        <v>110.64536703738189</v>
      </c>
      <c r="N20" s="2" t="s">
        <v>59</v>
      </c>
    </row>
    <row r="21" spans="1:14" ht="27" customHeight="1" x14ac:dyDescent="0.2">
      <c r="A21" s="48" t="s">
        <v>14</v>
      </c>
      <c r="B21" s="49"/>
      <c r="C21" s="19"/>
      <c r="D21" s="8"/>
      <c r="E21" s="6"/>
      <c r="F21" s="3">
        <f>F14+F15+F16+F20</f>
        <v>914851</v>
      </c>
      <c r="G21" s="3">
        <f>G14+G15+G16+G20</f>
        <v>914851</v>
      </c>
      <c r="H21" s="3">
        <f>H14+H15+H16+H20</f>
        <v>950967</v>
      </c>
      <c r="I21" s="3">
        <f t="shared" ref="I21:J21" si="4">I14+I15+I16+I20</f>
        <v>713106.5</v>
      </c>
      <c r="J21" s="3">
        <f t="shared" si="4"/>
        <v>62786</v>
      </c>
      <c r="K21" s="3">
        <f>K14+K15+K16+K20</f>
        <v>1013753</v>
      </c>
      <c r="L21" s="3">
        <f t="shared" ref="L21" si="5">L14+L15+L16</f>
        <v>26298.999999999993</v>
      </c>
      <c r="M21" s="3">
        <f>K21/G21%</f>
        <v>110.81072218317519</v>
      </c>
      <c r="N21" s="9"/>
    </row>
    <row r="23" spans="1:14" ht="27" customHeight="1" x14ac:dyDescent="0.25">
      <c r="B23" s="52" t="s">
        <v>18</v>
      </c>
      <c r="C23" s="52"/>
      <c r="D23" s="52"/>
      <c r="E23" s="52"/>
      <c r="F23" s="52"/>
      <c r="G23" s="52"/>
      <c r="H23" s="52"/>
      <c r="I23" s="52"/>
      <c r="J23" s="52"/>
      <c r="K23" s="23"/>
      <c r="L23" s="23"/>
    </row>
    <row r="24" spans="1:14" ht="22.9" customHeight="1" x14ac:dyDescent="0.2">
      <c r="B24" s="63" t="s">
        <v>34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4" ht="61.5" customHeight="1" x14ac:dyDescent="0.2">
      <c r="B25" s="71" t="s">
        <v>19</v>
      </c>
      <c r="C25" s="71"/>
      <c r="D25" s="64" t="s">
        <v>39</v>
      </c>
      <c r="E25" s="71" t="s">
        <v>20</v>
      </c>
      <c r="F25" s="71" t="s">
        <v>21</v>
      </c>
      <c r="G25" s="72" t="s">
        <v>38</v>
      </c>
      <c r="H25" s="73"/>
      <c r="I25" s="73"/>
      <c r="J25" s="74"/>
      <c r="K25" s="64" t="s">
        <v>22</v>
      </c>
      <c r="L25" s="64" t="s">
        <v>23</v>
      </c>
    </row>
    <row r="26" spans="1:14" ht="78.75" customHeight="1" x14ac:dyDescent="0.2">
      <c r="B26" s="71" t="s">
        <v>24</v>
      </c>
      <c r="C26" s="26" t="s">
        <v>25</v>
      </c>
      <c r="D26" s="65"/>
      <c r="E26" s="71"/>
      <c r="F26" s="71"/>
      <c r="G26" s="36" t="s">
        <v>48</v>
      </c>
      <c r="H26" s="36" t="s">
        <v>49</v>
      </c>
      <c r="I26" s="26"/>
      <c r="J26" s="27" t="s">
        <v>26</v>
      </c>
      <c r="K26" s="65"/>
      <c r="L26" s="65"/>
    </row>
    <row r="27" spans="1:14" ht="14.25" x14ac:dyDescent="0.2">
      <c r="B27" s="71"/>
      <c r="C27" s="28" t="s">
        <v>33</v>
      </c>
      <c r="D27" s="28">
        <v>2</v>
      </c>
      <c r="E27" s="28">
        <v>3</v>
      </c>
      <c r="F27" s="28" t="s">
        <v>27</v>
      </c>
      <c r="G27" s="28">
        <v>5</v>
      </c>
      <c r="H27" s="28">
        <v>6</v>
      </c>
      <c r="I27" s="29">
        <v>7</v>
      </c>
      <c r="J27" s="29" t="s">
        <v>28</v>
      </c>
      <c r="K27" s="29" t="s">
        <v>29</v>
      </c>
      <c r="L27" s="29" t="s">
        <v>30</v>
      </c>
    </row>
    <row r="28" spans="1:14" ht="57" x14ac:dyDescent="0.25">
      <c r="B28" s="33" t="s">
        <v>31</v>
      </c>
      <c r="C28" s="38">
        <v>30131101</v>
      </c>
      <c r="D28" s="38">
        <v>26667307</v>
      </c>
      <c r="E28" s="39">
        <v>0</v>
      </c>
      <c r="F28" s="38">
        <f>D28+E28</f>
        <v>26667307</v>
      </c>
      <c r="G28" s="38">
        <v>0</v>
      </c>
      <c r="H28" s="41">
        <v>439838</v>
      </c>
      <c r="I28" s="42">
        <v>0</v>
      </c>
      <c r="J28" s="43">
        <f>G28+H28+I28</f>
        <v>439838</v>
      </c>
      <c r="K28" s="43">
        <f>F28-J28</f>
        <v>26227469</v>
      </c>
      <c r="L28" s="43">
        <f>K28-C28</f>
        <v>-3903632</v>
      </c>
    </row>
    <row r="29" spans="1:14" ht="114.75" x14ac:dyDescent="0.25">
      <c r="B29" s="34" t="s">
        <v>32</v>
      </c>
      <c r="C29" s="38">
        <v>12494772</v>
      </c>
      <c r="D29" s="38">
        <v>9190423.1799999997</v>
      </c>
      <c r="E29" s="40">
        <v>0</v>
      </c>
      <c r="F29" s="38">
        <f>D29+E29</f>
        <v>9190423.1799999997</v>
      </c>
      <c r="G29" s="38">
        <v>0</v>
      </c>
      <c r="H29" s="38">
        <v>337817.18</v>
      </c>
      <c r="I29" s="38">
        <v>0</v>
      </c>
      <c r="J29" s="43">
        <f>G29+H29+I29</f>
        <v>337817.18</v>
      </c>
      <c r="K29" s="43">
        <f>F29-J29</f>
        <v>8852606</v>
      </c>
      <c r="L29" s="43">
        <f>K29-C29</f>
        <v>-3642166</v>
      </c>
    </row>
    <row r="32" spans="1:14" x14ac:dyDescent="0.2">
      <c r="B32" s="30"/>
      <c r="C32" s="30"/>
      <c r="D32" s="30"/>
    </row>
    <row r="33" spans="2:5" x14ac:dyDescent="0.2">
      <c r="B33" s="66" t="s">
        <v>43</v>
      </c>
      <c r="C33" s="66"/>
      <c r="D33" s="66"/>
      <c r="E33" s="17" t="s">
        <v>44</v>
      </c>
    </row>
    <row r="34" spans="2:5" x14ac:dyDescent="0.2">
      <c r="B34" s="31"/>
      <c r="C34" s="31"/>
      <c r="D34" s="31"/>
    </row>
    <row r="35" spans="2:5" x14ac:dyDescent="0.2">
      <c r="B35" s="31" t="s">
        <v>16</v>
      </c>
      <c r="C35" s="37" t="s">
        <v>45</v>
      </c>
      <c r="D35" s="31"/>
    </row>
    <row r="36" spans="2:5" x14ac:dyDescent="0.2">
      <c r="B36" s="31" t="s">
        <v>15</v>
      </c>
      <c r="C36" s="37" t="s">
        <v>46</v>
      </c>
      <c r="D36" s="31"/>
    </row>
    <row r="37" spans="2:5" x14ac:dyDescent="0.2">
      <c r="B37" s="31" t="s">
        <v>47</v>
      </c>
      <c r="C37" s="32"/>
      <c r="D37" s="31"/>
    </row>
  </sheetData>
  <mergeCells count="32">
    <mergeCell ref="K25:K26"/>
    <mergeCell ref="B26:B27"/>
    <mergeCell ref="F25:F26"/>
    <mergeCell ref="E25:E26"/>
    <mergeCell ref="D25:D26"/>
    <mergeCell ref="B25:C25"/>
    <mergeCell ref="G25:J25"/>
    <mergeCell ref="B24:L24"/>
    <mergeCell ref="L25:L26"/>
    <mergeCell ref="B33:D33"/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A21:B21"/>
    <mergeCell ref="A13:B13"/>
    <mergeCell ref="B23:J23"/>
    <mergeCell ref="B2:N2"/>
    <mergeCell ref="A4:N4"/>
    <mergeCell ref="A3:N3"/>
    <mergeCell ref="A17:A19"/>
    <mergeCell ref="B17:B19"/>
    <mergeCell ref="C17:C19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2022-02-16T09:11:16Z</cp:lastPrinted>
  <dcterms:created xsi:type="dcterms:W3CDTF">2016-05-31T05:14:02Z</dcterms:created>
  <dcterms:modified xsi:type="dcterms:W3CDTF">2022-09-25T08:02:41Z</dcterms:modified>
</cp:coreProperties>
</file>