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60" windowWidth="15570" windowHeight="12270"/>
  </bookViews>
  <sheets>
    <sheet name="доходы" sheetId="5" r:id="rId1"/>
  </sheets>
  <definedNames>
    <definedName name="_xlnm.Print_Titles" localSheetId="0">доходы!$3:$3</definedName>
    <definedName name="_xlnm.Print_Area" localSheetId="0">доходы!$A$1:$I$83</definedName>
  </definedNames>
  <calcPr calcId="144525"/>
</workbook>
</file>

<file path=xl/calcChain.xml><?xml version="1.0" encoding="utf-8"?>
<calcChain xmlns="http://schemas.openxmlformats.org/spreadsheetml/2006/main">
  <c r="G31" i="5" l="1"/>
  <c r="I48" i="5"/>
  <c r="D16" i="5" l="1"/>
  <c r="E16" i="5"/>
  <c r="F16" i="5"/>
  <c r="G16" i="5"/>
  <c r="H16" i="5"/>
  <c r="H78" i="5" l="1"/>
  <c r="E74" i="5"/>
  <c r="F74" i="5"/>
  <c r="G74" i="5"/>
  <c r="D74" i="5"/>
  <c r="E51" i="5"/>
  <c r="F51" i="5"/>
  <c r="G51" i="5"/>
  <c r="D51" i="5"/>
  <c r="E66" i="5"/>
  <c r="F66" i="5"/>
  <c r="G66" i="5"/>
  <c r="D66" i="5"/>
  <c r="E31" i="5" l="1"/>
  <c r="F31" i="5"/>
  <c r="D31" i="5"/>
  <c r="E78" i="5" l="1"/>
  <c r="F78" i="5"/>
  <c r="G78" i="5"/>
  <c r="D78" i="5"/>
  <c r="I76" i="5"/>
  <c r="I61" i="5"/>
  <c r="I58" i="5"/>
  <c r="I54" i="5"/>
  <c r="I55" i="5"/>
  <c r="I32" i="5"/>
  <c r="I33" i="5"/>
  <c r="I34" i="5"/>
  <c r="I35" i="5"/>
  <c r="I36" i="5"/>
  <c r="I37" i="5"/>
  <c r="I64" i="5" l="1"/>
  <c r="I63" i="5"/>
  <c r="I77" i="5"/>
  <c r="H74" i="5"/>
  <c r="I57" i="5"/>
  <c r="I59" i="5"/>
  <c r="I60" i="5"/>
  <c r="I62" i="5"/>
  <c r="I65" i="5"/>
  <c r="I53" i="5"/>
  <c r="I45" i="5" l="1"/>
  <c r="I68" i="5" l="1"/>
  <c r="E80" i="5" l="1"/>
  <c r="F80" i="5"/>
  <c r="G80" i="5"/>
  <c r="H80" i="5"/>
  <c r="D80" i="5"/>
  <c r="H66" i="5"/>
  <c r="E56" i="5"/>
  <c r="F56" i="5"/>
  <c r="G56" i="5"/>
  <c r="H56" i="5"/>
  <c r="D56" i="5"/>
  <c r="H51" i="5"/>
  <c r="I52" i="5"/>
  <c r="I67" i="5"/>
  <c r="I69" i="5"/>
  <c r="I70" i="5"/>
  <c r="I71" i="5"/>
  <c r="I72" i="5"/>
  <c r="I75" i="5"/>
  <c r="I79" i="5"/>
  <c r="I78" i="5" s="1"/>
  <c r="I81" i="5"/>
  <c r="H31" i="5"/>
  <c r="I38" i="5"/>
  <c r="I39" i="5"/>
  <c r="I40" i="5"/>
  <c r="I41" i="5"/>
  <c r="I42" i="5"/>
  <c r="I43" i="5"/>
  <c r="I44" i="5"/>
  <c r="I46" i="5"/>
  <c r="I47" i="5"/>
  <c r="E29" i="5"/>
  <c r="F29" i="5"/>
  <c r="G29" i="5"/>
  <c r="H29" i="5"/>
  <c r="D29" i="5"/>
  <c r="E26" i="5"/>
  <c r="F26" i="5"/>
  <c r="G26" i="5"/>
  <c r="H26" i="5"/>
  <c r="D26" i="5"/>
  <c r="I28" i="5"/>
  <c r="I30" i="5"/>
  <c r="E24" i="5"/>
  <c r="F24" i="5"/>
  <c r="G24" i="5"/>
  <c r="H24" i="5"/>
  <c r="D24" i="5"/>
  <c r="E22" i="5"/>
  <c r="F22" i="5"/>
  <c r="G22" i="5"/>
  <c r="H22" i="5"/>
  <c r="I23" i="5"/>
  <c r="I25" i="5"/>
  <c r="D22" i="5"/>
  <c r="E18" i="5"/>
  <c r="F18" i="5"/>
  <c r="G18" i="5"/>
  <c r="H18" i="5"/>
  <c r="D18" i="5"/>
  <c r="I20" i="5"/>
  <c r="I21" i="5"/>
  <c r="I17" i="5"/>
  <c r="I16" i="5" s="1"/>
  <c r="I19" i="5"/>
  <c r="E12" i="5"/>
  <c r="F12" i="5"/>
  <c r="G12" i="5"/>
  <c r="H12" i="5"/>
  <c r="D12" i="5"/>
  <c r="I8" i="5"/>
  <c r="I9" i="5"/>
  <c r="I10" i="5"/>
  <c r="I11" i="5"/>
  <c r="I13" i="5"/>
  <c r="I14" i="5"/>
  <c r="I15" i="5"/>
  <c r="E7" i="5"/>
  <c r="F7" i="5"/>
  <c r="G7" i="5"/>
  <c r="H7" i="5"/>
  <c r="D7" i="5"/>
  <c r="E5" i="5"/>
  <c r="F5" i="5"/>
  <c r="G5" i="5"/>
  <c r="H5" i="5"/>
  <c r="D5" i="5"/>
  <c r="I6" i="5"/>
  <c r="E50" i="5" l="1"/>
  <c r="E49" i="5" s="1"/>
  <c r="E4" i="5"/>
  <c r="I74" i="5"/>
  <c r="J75" i="5" s="1"/>
  <c r="D4" i="5"/>
  <c r="H50" i="5"/>
  <c r="H49" i="5" s="1"/>
  <c r="H4" i="5"/>
  <c r="I66" i="5"/>
  <c r="J67" i="5" s="1"/>
  <c r="I31" i="5"/>
  <c r="J38" i="5" s="1"/>
  <c r="I29" i="5"/>
  <c r="J30" i="5" s="1"/>
  <c r="I26" i="5"/>
  <c r="J26" i="5" s="1"/>
  <c r="G4" i="5"/>
  <c r="F4" i="5"/>
  <c r="I56" i="5"/>
  <c r="J57" i="5" s="1"/>
  <c r="I80" i="5"/>
  <c r="J81" i="5" s="1"/>
  <c r="G50" i="5"/>
  <c r="G49" i="5" s="1"/>
  <c r="F50" i="5"/>
  <c r="F49" i="5" s="1"/>
  <c r="D50" i="5"/>
  <c r="I51" i="5"/>
  <c r="J52" i="5" s="1"/>
  <c r="I24" i="5"/>
  <c r="J24" i="5" s="1"/>
  <c r="I22" i="5"/>
  <c r="J22" i="5" s="1"/>
  <c r="I18" i="5"/>
  <c r="J18" i="5" s="1"/>
  <c r="J16" i="5"/>
  <c r="I12" i="5"/>
  <c r="J12" i="5" s="1"/>
  <c r="I7" i="5"/>
  <c r="J7" i="5" s="1"/>
  <c r="I5" i="5"/>
  <c r="J5" i="5" s="1"/>
  <c r="J6" i="5"/>
  <c r="J8" i="5"/>
  <c r="J9" i="5"/>
  <c r="J10" i="5"/>
  <c r="J11" i="5"/>
  <c r="J13" i="5"/>
  <c r="J14" i="5"/>
  <c r="J15" i="5"/>
  <c r="J17" i="5"/>
  <c r="J19" i="5"/>
  <c r="J20" i="5"/>
  <c r="J21" i="5"/>
  <c r="J23" i="5"/>
  <c r="J25" i="5"/>
  <c r="J27" i="5"/>
  <c r="J28" i="5"/>
  <c r="J29" i="5"/>
  <c r="J31" i="5"/>
  <c r="J39" i="5"/>
  <c r="J40" i="5"/>
  <c r="J41" i="5"/>
  <c r="J42" i="5"/>
  <c r="J43" i="5"/>
  <c r="J44" i="5"/>
  <c r="J45" i="5"/>
  <c r="J47" i="5"/>
  <c r="J49" i="5"/>
  <c r="J53" i="5"/>
  <c r="J56" i="5"/>
  <c r="J59" i="5"/>
  <c r="J60" i="5"/>
  <c r="J65" i="5"/>
  <c r="J66" i="5"/>
  <c r="J68" i="5"/>
  <c r="J70" i="5"/>
  <c r="J71" i="5"/>
  <c r="J72" i="5"/>
  <c r="J74" i="5"/>
  <c r="J78" i="5"/>
  <c r="J79" i="5"/>
  <c r="J80" i="5"/>
  <c r="J82" i="5"/>
  <c r="E82" i="5" l="1"/>
  <c r="H82" i="5"/>
  <c r="G82" i="5"/>
  <c r="F82" i="5"/>
  <c r="I50" i="5"/>
  <c r="J51" i="5" s="1"/>
  <c r="I4" i="5"/>
  <c r="J4" i="5" s="1"/>
  <c r="D49" i="5"/>
  <c r="I49" i="5" l="1"/>
  <c r="J50" i="5" s="1"/>
  <c r="D82" i="5"/>
  <c r="I82" i="5" s="1"/>
  <c r="J83" i="5" s="1"/>
</calcChain>
</file>

<file path=xl/sharedStrings.xml><?xml version="1.0" encoding="utf-8"?>
<sst xmlns="http://schemas.openxmlformats.org/spreadsheetml/2006/main" count="163" uniqueCount="163">
  <si>
    <t>2 18 00000 00 0000 000</t>
  </si>
  <si>
    <t>Прочие безвозмездные поступления</t>
  </si>
  <si>
    <t>Иные межбюджетные трансферты</t>
  </si>
  <si>
    <t>2 02 04000 00 0000 151</t>
  </si>
  <si>
    <t>Субсидии бюджетам бюджетной системы Российской Федерации (межбюджетные субсидии)</t>
  </si>
  <si>
    <t>Безвозмездные поступления от других бюджетов бюджетной системы Российской Федерации</t>
  </si>
  <si>
    <t>2 02 00000 00 0000 000</t>
  </si>
  <si>
    <t>БЕЗВОЗМЕЗДНЫЕ ПОСТУПЛЕНИЯ</t>
  </si>
  <si>
    <t>2 00 00000 00 0000 000</t>
  </si>
  <si>
    <t>1 16 00000 00 0000 000</t>
  </si>
  <si>
    <t>АДМИНИСТРАТИВНЫЕ ПЛАТЕЖИ И СБОРЫ</t>
  </si>
  <si>
    <t>1 15 00000 00 0000 000</t>
  </si>
  <si>
    <t>ДОХОДЫ ОТ ПРОДАЖИ МАТЕРИАЛЬНЫХ И НЕМАТЕРИАЛЬНЫХ АКТИВОВ</t>
  </si>
  <si>
    <t>1 14 00000 00 0000 000</t>
  </si>
  <si>
    <t>ДОХОДЫ ОТ ОКАЗАНИЯ ПЛАТНЫХ УСЛУГ (РАБОТ) И КОМПЕНСАЦИИ ЗАТРАТ ГОСУДАРСТВА</t>
  </si>
  <si>
    <t>1 13 00000 00 0000 000</t>
  </si>
  <si>
    <t>ПЛАТЕЖИ ПРИ ПОЛЬЗОВАНИИ ПРИРОДНЫМИ РЕСУРСАМИ</t>
  </si>
  <si>
    <t>1 12 00000 00 0000 000</t>
  </si>
  <si>
    <t>ДОХОДЫ ОТ ИСПОЛЬЗОВАНИЯ ИМУЩЕСТВА, НАХОДЯЩЕГОСЯ В ГОСУДАРСТВЕННОЙ И МУНИЦИПАЛЬНОЙ СОБСТВЕННОСТИ</t>
  </si>
  <si>
    <t>1 11 00000 00 0000 000</t>
  </si>
  <si>
    <t>ГОСУДАРСТВЕННАЯ ПОШЛИНА</t>
  </si>
  <si>
    <t>1 08 00000 00 0000 000</t>
  </si>
  <si>
    <t>НАЛОГИ НА СОВОКУПНЫЙ ДОХОД</t>
  </si>
  <si>
    <t>1 05 00000 00 0000 000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</si>
  <si>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</si>
  <si>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1 03 02260 01 0000 110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</si>
  <si>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</si>
  <si>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1 03 02250 01 0000 110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</si>
  <si>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</si>
  <si>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1 03 02240 01 0000 110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</si>
  <si>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</si>
  <si>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1 03 02230 01 0000 110</t>
  </si>
  <si>
    <t>НАЛОГИ НА ТОВАРЫ (РАБОТЫ, УСЛУГИ), РЕАЛИЗУЕМЫЕ НА ТЕРРИТОРИИ РОССИЙСКОЙ ФЕДЕРАЦИИ</t>
  </si>
  <si>
    <t>1 03 00000 00 0000 000</t>
  </si>
  <si>
    <t>Налог на доходы физических лиц</t>
  </si>
  <si>
    <t>1 01 02000 01 0000 110</t>
  </si>
  <si>
    <t>1 01 00000 00 0000 000</t>
  </si>
  <si>
    <t>НАЛОГОВЫЕ И НЕНАЛОГОВЫЕ ДОХОДЫ</t>
  </si>
  <si>
    <t>1 00 00000 00 0000 000</t>
  </si>
  <si>
    <t>Наименование доходов</t>
  </si>
  <si>
    <t>Код бюджетной классификации Российской Федерации</t>
  </si>
  <si>
    <t>ГАД</t>
  </si>
  <si>
    <t>рублей</t>
  </si>
  <si>
    <t xml:space="preserve">НАЛОГИ НА ПРИБЫЛЬ, ДОХОДЫ </t>
  </si>
  <si>
    <t>1 05 02000 02 0000 110</t>
  </si>
  <si>
    <t>Единый налог на вмененный доход для отдельных видов деятельности</t>
  </si>
  <si>
    <t>1 05 03000 01 0000 110</t>
  </si>
  <si>
    <t>Единый сельскохозяйственный налог</t>
  </si>
  <si>
    <t>1 05 04000 02 0000 110</t>
  </si>
  <si>
    <t>Налог, взимаемый в связи с применением патентной системы налогообложения</t>
  </si>
  <si>
    <t>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</si>
  <si>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</si>
  <si>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ШТРАФЫ, САНЦИИ, ВОЗМЕЩЕНИЕ УЩЕРБА</t>
  </si>
  <si>
    <t>2 02 10000 00 0000 151</t>
  </si>
  <si>
    <t>Дотации бюджетам бюджетной системы Российской Федерации</t>
  </si>
  <si>
    <t>2 02 15001 05 0000 151</t>
  </si>
  <si>
    <t>Дотации бюджетам муниципальных районов на выравнивание бюджетной обеспеченности</t>
  </si>
  <si>
    <t>2 02 15002 05 0000 151</t>
  </si>
  <si>
    <t>Дотации бюджетам муниципальных районов на поддержку мер по обеспечению сбалансированности бюджетов</t>
  </si>
  <si>
    <t>2 02 20000 00 0000 151</t>
  </si>
  <si>
    <t>Субсидии бюджетам муниципальных районов на софинансирование капитальных вложений в объекты муниципальной собственности</t>
  </si>
  <si>
    <t>Прочие субсидии бюджетам муниципальных районов</t>
  </si>
  <si>
    <t>2 02 30000 00 0000 151</t>
  </si>
  <si>
    <t>Субвенции бюджетам бюджетной системы Российской Федерации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</si>
  <si>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</si>
  <si>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>Субвенции бюджетам муниципальных районов на выплату единовременного пособия при всех формах устройства детей, лишенных родительского попечения, в семью</t>
  </si>
  <si>
    <t>2 02 40014 05 0000 151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</si>
  <si>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</si>
  <si>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2 07 00000 00 0000 000</t>
  </si>
  <si>
    <t>2 07 05030 05 0000 180</t>
  </si>
  <si>
    <t>Прочие безвозмездные поступления в бюджеты муниципальных районов</t>
  </si>
  <si>
    <t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назначение,прошлых лет</t>
  </si>
  <si>
    <t>2 18 60010 05 0000 151</t>
  </si>
  <si>
    <t>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</t>
  </si>
  <si>
    <t>ИТОГО</t>
  </si>
  <si>
    <t>2 02 25497 05 0000 151</t>
  </si>
  <si>
    <t>Субсидии бюджетам муниципальных районов на реализацию мероприятий по обеспечению жильем молодых семей</t>
  </si>
  <si>
    <t>1 11 05000 00 0000 120</t>
  </si>
  <si>
    <t>Доходы, получаемые в виде арендной или иной платы за передачу в возмездное пользование государственного и муниципального имущества (за исключением имущества  бюджетных и автономных учреждений, а также имущества  государственных и муниципальных унитарных предприятий, в том числе казенных)</t>
  </si>
  <si>
    <t>1 11 01000 00 0000 120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</si>
  <si>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</si>
  <si>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1 12 01000 01 0000 120</t>
  </si>
  <si>
    <t>Плата за негативное воздействие на окружающую среду</t>
  </si>
  <si>
    <t>1 13 02000 00 0000 130</t>
  </si>
  <si>
    <t>Доходы от компенсации затрат государства</t>
  </si>
  <si>
    <t>1 14 06000 00 0000 430</t>
  </si>
  <si>
    <t>Доходы от продажи земельных участков, находящихся в государственной и муниципальной собственности</t>
  </si>
  <si>
    <t>1 15 02000 00 0000 140</t>
  </si>
  <si>
    <t>Платежи, взимаемые государственными и муниципальными органами (организациями) за выполнение определенных функций</t>
  </si>
  <si>
    <t>2 02 20077 05 0000 150</t>
  </si>
  <si>
    <t>2 02 25299 05 0000 150</t>
  </si>
  <si>
    <t>Субсидии бюджетам муниципальных районов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2019-2024 годы"</t>
  </si>
  <si>
    <t>2 02 25467 05 0000 150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</si>
  <si>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</si>
  <si>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2 02 25519 05 0000 150</t>
  </si>
  <si>
    <t>Субсидия бюджетам муниципальных районов на поддержку отрасли культуры</t>
  </si>
  <si>
    <t>2 02 29999 05 0000 150</t>
  </si>
  <si>
    <t>2 02 30024 05 0000 150</t>
  </si>
  <si>
    <t>Субвенции бюджетам муниципальных районов на выполнение передаваемых полномочий субьектов Российской Федерации</t>
  </si>
  <si>
    <t>2 02 30029 05 0000 150</t>
  </si>
  <si>
    <t>Субвенции бюджетам муниципальных районов на компенсацию части родительской платы, взимаемой с родителей (законных представилтелей) за присмотр и уход за детьми,посещающими образовательные организации, реализующие образовательные программы дошкольного образования</t>
  </si>
  <si>
    <t>2 02 35082 05 0000 150</t>
  </si>
  <si>
    <t xml:space="preserve">Субвенции бюджетам муниципальных районов на  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</t>
  </si>
  <si>
    <t>2 02 35118 05 0000 150</t>
  </si>
  <si>
    <t>2 02 35120 05 0000 150</t>
  </si>
  <si>
    <t>Субвенции бюджетам субъектов Российской Федерации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</si>
  <si>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2 02 35260 05 0000 150</t>
  </si>
  <si>
    <t>Сумма 
на 2020 год                                            (с учётом изменений)</t>
  </si>
  <si>
    <t>1 16 01053 01 0000 140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</si>
  <si>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</si>
  <si>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1 16 01063 01 0000 140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</si>
  <si>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</si>
  <si>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1 16 01073 01 0000 140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</si>
  <si>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</si>
  <si>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1 16 01083 01 0000 140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</si>
  <si>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</si>
  <si>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</si>
  <si>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</si>
  <si>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1 16 01153 01 0000 140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</si>
  <si>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</si>
  <si>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</si>
  <si>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</si>
  <si>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1 16 01183 01 0000 140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</si>
  <si>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налагаемые мировыми судьями, комиссиями по делам несовершеннолетних и защите их прав</t>
  </si>
  <si>
    <t>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</si>
  <si>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</si>
  <si>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</si>
  <si>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</si>
  <si>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1 16 01333 01 0000 140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</si>
  <si>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</si>
  <si>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>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</si>
  <si>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</si>
  <si>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1 16 07090 05 0000 140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</si>
  <si>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района</t>
  </si>
  <si>
    <t>1 16 10123  01 0000 140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</si>
  <si>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образования, по нормативам, действующим, до 1 января 2020 года</t>
  </si>
  <si>
    <t>1 16 10129  01 0000 140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</si>
  <si>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</si>
  <si>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2 02 15853 05 0000 150</t>
  </si>
  <si>
    <t>Дотации бюджетам муниципальных районов на поддержку мер по обеспечению сбалансированности бюджетов на реализацию мероприятий, связанных с обеспечением санитарно-эпидемиологической безопасности при подготовке к проведению общероссийского голосования по вопросу одобрения изменений в Конституцию Российской Федерации</t>
  </si>
  <si>
    <t>2 02 19999 05 0000 150</t>
  </si>
  <si>
    <t>Прочие дотации бюджетам муниципальных районов</t>
  </si>
  <si>
    <t>2 02 25304 05 0000 150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</si>
  <si>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</si>
  <si>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 2 02 45303 05 0000 150</t>
  </si>
  <si>
    <t xml:space="preserve">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
</t>
  </si>
  <si>
    <t>2 02 49999 05 0000 150</t>
  </si>
  <si>
    <t>Прочие межбюджетные трансферты, передаваемые бюджетам муниципальных районов</t>
  </si>
  <si>
    <t>2 02 35469 05 0000 150</t>
  </si>
  <si>
    <t>Субвенции бюджетам муниципальных районов на проведение Всероссийской переписи населения 2020 года</t>
  </si>
  <si>
    <t>Сведения о внесенных  изменениях в решение Рогнединского районного Совета народных депутатов "О бюджете Рогнединского муниципального района Брянской области на 2020 год и на плановый период 2021 и 2022 годов"  за 2020 год  в течение 2020 года, в части доходов</t>
  </si>
  <si>
    <t>Сумма на 2020 год Решение  от 27.12.2019 № 6-49 (первоначальный)</t>
  </si>
  <si>
    <t>Решение от 28.02.2020                № 6-62</t>
  </si>
  <si>
    <t>Решение от 21.10.2020                    № 6-95</t>
  </si>
  <si>
    <t>Решение от 28.12.2020                 № 6-107</t>
  </si>
  <si>
    <t>2 02 25228 05 0000 150</t>
  </si>
  <si>
    <t>Субсидии бюджетам муниципальных районов на оснащение объектов спортивной инфраструктуры спортивно-технологическим оборудованием</t>
  </si>
  <si>
    <t>2 02 25210 05 0000 150</t>
  </si>
  <si>
    <t>Субсидии бюджетам муниципальных районов на 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</si>
  <si>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1 16 01133 01 0000 140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</si>
  <si>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 связи и информации, налагаемые мировыми судьями, комиссиями по делам несовершеннолетних и защите их прав</t>
  </si>
  <si>
    <t>1 16 10031 05 0000 140</t>
  </si>
  <si>
    <t>Возмещение ущерба при возникновении страховых случаев, когда выгодоприобретателями выступают получатели средств бюджета муниципального района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</si>
</sst>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charset val="204"/>
      <scheme val="minor"/>
    </font>
    <font>
      <sz val="10"/>
      <color theme="1"/>
      <name val="Segoe U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Segoe UI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9"/>
      <color rgb="FF000000"/>
      <name val="Cambria"/>
      <family val="1"/>
      <charset val="204"/>
    </font>
    <font>
      <sz val="12"/>
      <color indexed="8"/>
      <name val="Times New Roman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DDDDD"/>
        <bgColor indexed="64"/>
      </patternFill>
    </fill>
    <fill>
      <patternFill patternType="solid">
        <fgColor rgb="FFB2B2B2"/>
        <bgColor indexed="64"/>
      </patternFill>
    </fill>
    <fill>
      <patternFill patternType="solid">
        <fgColor rgb="FF969696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indexed="9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hair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49" fontId="11" fillId="0" borderId="5">
      <alignment horizontal="left" vertical="center" wrapText="1" indent="1"/>
    </xf>
  </cellStyleXfs>
  <cellXfs count="71">
    <xf numFmtId="0" fontId="0" fillId="0" borderId="0" xfId="0"/>
    <xf numFmtId="0" fontId="1" fillId="0" borderId="0" xfId="0" applyFont="1" applyAlignment="1">
      <alignment horizontal="center" vertical="center"/>
    </xf>
    <xf numFmtId="0" fontId="3" fillId="3" borderId="0" xfId="0" applyFont="1" applyFill="1" applyAlignment="1">
      <alignment vertical="center"/>
    </xf>
    <xf numFmtId="0" fontId="1" fillId="0" borderId="0" xfId="0" applyFont="1" applyAlignment="1">
      <alignment vertical="center"/>
    </xf>
    <xf numFmtId="0" fontId="3" fillId="0" borderId="0" xfId="0" applyFont="1" applyFill="1" applyAlignment="1">
      <alignment vertical="center"/>
    </xf>
    <xf numFmtId="0" fontId="5" fillId="3" borderId="0" xfId="0" applyFont="1" applyFill="1" applyAlignment="1">
      <alignment vertical="center"/>
    </xf>
    <xf numFmtId="0" fontId="5" fillId="3" borderId="0" xfId="0" applyFont="1" applyFill="1" applyBorder="1" applyAlignment="1">
      <alignment horizontal="center" vertical="center"/>
    </xf>
    <xf numFmtId="49" fontId="5" fillId="3" borderId="1" xfId="0" applyNumberFormat="1" applyFont="1" applyFill="1" applyBorder="1" applyAlignment="1">
      <alignment horizontal="center" vertical="center" wrapText="1" shrinkToFit="1"/>
    </xf>
    <xf numFmtId="0" fontId="6" fillId="2" borderId="1" xfId="0" applyFont="1" applyFill="1" applyBorder="1" applyAlignment="1">
      <alignment horizontal="center" vertical="center" wrapText="1"/>
    </xf>
    <xf numFmtId="0" fontId="4" fillId="0" borderId="1" xfId="0" quotePrefix="1" applyNumberFormat="1" applyFont="1" applyFill="1" applyBorder="1" applyAlignment="1">
      <alignment horizontal="center" vertical="center" shrinkToFit="1"/>
    </xf>
    <xf numFmtId="0" fontId="6" fillId="0" borderId="1" xfId="0" applyFont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shrinkToFit="1"/>
    </xf>
    <xf numFmtId="0" fontId="4" fillId="6" borderId="1" xfId="0" quotePrefix="1" applyNumberFormat="1" applyFont="1" applyFill="1" applyBorder="1" applyAlignment="1">
      <alignment horizontal="center" vertical="center" shrinkToFit="1"/>
    </xf>
    <xf numFmtId="0" fontId="5" fillId="5" borderId="1" xfId="0" quotePrefix="1" applyNumberFormat="1" applyFont="1" applyFill="1" applyBorder="1" applyAlignment="1">
      <alignment horizontal="center" vertical="center" shrinkToFi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justify" vertical="center" wrapText="1"/>
    </xf>
    <xf numFmtId="4" fontId="5" fillId="3" borderId="1" xfId="0" applyNumberFormat="1" applyFont="1" applyFill="1" applyBorder="1" applyAlignment="1">
      <alignment horizontal="center" vertical="center" shrinkToFit="1"/>
    </xf>
    <xf numFmtId="0" fontId="5" fillId="4" borderId="1" xfId="0" quotePrefix="1" applyNumberFormat="1" applyFont="1" applyFill="1" applyBorder="1" applyAlignment="1">
      <alignment horizontal="center" vertical="center" shrinkToFit="1"/>
    </xf>
    <xf numFmtId="0" fontId="4" fillId="3" borderId="1" xfId="0" quotePrefix="1" applyNumberFormat="1" applyFont="1" applyFill="1" applyBorder="1" applyAlignment="1">
      <alignment horizontal="center" vertical="center" shrinkToFit="1"/>
    </xf>
    <xf numFmtId="0" fontId="5" fillId="3" borderId="1" xfId="0" quotePrefix="1" applyNumberFormat="1" applyFont="1" applyFill="1" applyBorder="1" applyAlignment="1">
      <alignment horizontal="center" vertical="center" shrinkToFit="1"/>
    </xf>
    <xf numFmtId="0" fontId="5" fillId="3" borderId="1" xfId="0" applyNumberFormat="1" applyFont="1" applyFill="1" applyBorder="1" applyAlignment="1">
      <alignment horizontal="left" vertical="center" wrapText="1"/>
    </xf>
    <xf numFmtId="0" fontId="5" fillId="0" borderId="1" xfId="0" quotePrefix="1" applyNumberFormat="1" applyFont="1" applyFill="1" applyBorder="1" applyAlignment="1">
      <alignment horizontal="center" vertical="center" shrinkToFit="1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NumberFormat="1" applyFont="1" applyFill="1" applyBorder="1" applyAlignment="1">
      <alignment horizontal="left" vertical="center" wrapText="1"/>
    </xf>
    <xf numFmtId="0" fontId="6" fillId="0" borderId="1" xfId="0" applyFont="1" applyBorder="1" applyAlignment="1">
      <alignment horizontal="justify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justify" vertical="center" wrapText="1"/>
    </xf>
    <xf numFmtId="0" fontId="5" fillId="0" borderId="3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0" fontId="10" fillId="0" borderId="1" xfId="0" quotePrefix="1" applyNumberFormat="1" applyFont="1" applyFill="1" applyBorder="1" applyAlignment="1">
      <alignment horizontal="center" vertical="center" shrinkToFit="1"/>
    </xf>
    <xf numFmtId="0" fontId="10" fillId="0" borderId="1" xfId="0" applyNumberFormat="1" applyFont="1" applyFill="1" applyBorder="1" applyAlignment="1">
      <alignment horizontal="left" vertical="center" wrapText="1"/>
    </xf>
    <xf numFmtId="4" fontId="10" fillId="3" borderId="1" xfId="0" applyNumberFormat="1" applyFont="1" applyFill="1" applyBorder="1" applyAlignment="1">
      <alignment horizontal="center" vertical="center" shrinkToFi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0" fontId="6" fillId="7" borderId="1" xfId="0" applyFont="1" applyFill="1" applyBorder="1" applyAlignment="1">
      <alignment horizontal="center" vertical="center" wrapText="1"/>
    </xf>
    <xf numFmtId="4" fontId="4" fillId="7" borderId="1" xfId="0" applyNumberFormat="1" applyFont="1" applyFill="1" applyBorder="1" applyAlignment="1">
      <alignment horizontal="center" vertical="center" shrinkToFit="1"/>
    </xf>
    <xf numFmtId="0" fontId="5" fillId="0" borderId="1" xfId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justify" vertical="center" wrapText="1"/>
    </xf>
    <xf numFmtId="0" fontId="6" fillId="0" borderId="1" xfId="0" applyFont="1" applyBorder="1" applyAlignment="1">
      <alignment horizontal="left" vertical="center" wrapText="1"/>
    </xf>
    <xf numFmtId="0" fontId="4" fillId="3" borderId="1" xfId="0" applyNumberFormat="1" applyFont="1" applyFill="1" applyBorder="1" applyAlignment="1">
      <alignment horizontal="left" vertical="center" wrapText="1"/>
    </xf>
    <xf numFmtId="0" fontId="7" fillId="0" borderId="1" xfId="1" applyFont="1" applyBorder="1" applyAlignment="1">
      <alignment horizontal="justify" vertical="center" wrapText="1"/>
    </xf>
    <xf numFmtId="0" fontId="7" fillId="0" borderId="1" xfId="0" applyFont="1" applyBorder="1" applyAlignment="1">
      <alignment horizontal="left" vertical="center" wrapText="1"/>
    </xf>
    <xf numFmtId="0" fontId="5" fillId="0" borderId="2" xfId="0" quotePrefix="1" applyNumberFormat="1" applyFont="1" applyFill="1" applyBorder="1" applyAlignment="1">
      <alignment horizontal="center" vertical="center" shrinkToFit="1"/>
    </xf>
    <xf numFmtId="0" fontId="7" fillId="3" borderId="2" xfId="0" applyFont="1" applyFill="1" applyBorder="1" applyAlignment="1">
      <alignment vertical="top" wrapText="1"/>
    </xf>
    <xf numFmtId="0" fontId="7" fillId="8" borderId="1" xfId="0" applyFont="1" applyFill="1" applyBorder="1" applyAlignment="1">
      <alignment horizontal="center" vertical="center" wrapText="1"/>
    </xf>
    <xf numFmtId="0" fontId="8" fillId="8" borderId="1" xfId="0" applyFont="1" applyFill="1" applyBorder="1" applyAlignment="1">
      <alignment vertical="center" wrapText="1"/>
    </xf>
    <xf numFmtId="0" fontId="5" fillId="0" borderId="4" xfId="0" quotePrefix="1" applyNumberFormat="1" applyFont="1" applyFill="1" applyBorder="1" applyAlignment="1">
      <alignment horizontal="center" vertical="center" shrinkToFit="1"/>
    </xf>
    <xf numFmtId="0" fontId="7" fillId="3" borderId="4" xfId="0" applyFont="1" applyFill="1" applyBorder="1" applyAlignment="1">
      <alignment vertical="top" wrapText="1"/>
    </xf>
    <xf numFmtId="0" fontId="7" fillId="0" borderId="4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justify" vertical="center" wrapText="1"/>
    </xf>
    <xf numFmtId="0" fontId="7" fillId="3" borderId="1" xfId="0" applyFont="1" applyFill="1" applyBorder="1" applyAlignment="1">
      <alignment vertical="top" wrapText="1"/>
    </xf>
    <xf numFmtId="0" fontId="8" fillId="0" borderId="1" xfId="0" applyFont="1" applyBorder="1" applyAlignment="1">
      <alignment vertical="center" wrapText="1"/>
    </xf>
    <xf numFmtId="0" fontId="8" fillId="0" borderId="4" xfId="0" applyFont="1" applyBorder="1" applyAlignment="1">
      <alignment vertical="center" wrapText="1"/>
    </xf>
    <xf numFmtId="49" fontId="8" fillId="0" borderId="1" xfId="2" applyNumberFormat="1" applyFont="1" applyBorder="1" applyAlignment="1" applyProtection="1">
      <alignment vertical="center" wrapText="1"/>
    </xf>
    <xf numFmtId="0" fontId="8" fillId="0" borderId="0" xfId="0" applyFont="1" applyAlignment="1">
      <alignment vertical="center" wrapText="1"/>
    </xf>
    <xf numFmtId="49" fontId="8" fillId="0" borderId="4" xfId="2" applyNumberFormat="1" applyFont="1" applyBorder="1" applyAlignment="1" applyProtection="1">
      <alignment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justify" vertical="center" wrapText="1"/>
    </xf>
    <xf numFmtId="0" fontId="8" fillId="0" borderId="1" xfId="0" applyFont="1" applyBorder="1" applyAlignment="1">
      <alignment horizontal="left" vertical="center" wrapText="1"/>
    </xf>
    <xf numFmtId="0" fontId="7" fillId="0" borderId="4" xfId="1" applyFont="1" applyBorder="1" applyAlignment="1">
      <alignment horizontal="center" vertical="center" wrapText="1"/>
    </xf>
    <xf numFmtId="0" fontId="7" fillId="0" borderId="4" xfId="1" applyFont="1" applyBorder="1" applyAlignment="1">
      <alignment horizontal="justify" vertical="center" wrapText="1"/>
    </xf>
    <xf numFmtId="0" fontId="7" fillId="0" borderId="1" xfId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top" wrapText="1"/>
    </xf>
    <xf numFmtId="0" fontId="8" fillId="0" borderId="1" xfId="0" applyFont="1" applyBorder="1" applyAlignment="1">
      <alignment horizontal="justify" vertical="top" wrapText="1"/>
    </xf>
    <xf numFmtId="4" fontId="7" fillId="0" borderId="1" xfId="0" applyNumberFormat="1" applyFont="1" applyBorder="1" applyAlignment="1">
      <alignment horizontal="center" vertical="center" wrapText="1"/>
    </xf>
    <xf numFmtId="0" fontId="12" fillId="9" borderId="2" xfId="0" applyFont="1" applyFill="1" applyBorder="1" applyAlignment="1">
      <alignment vertical="top" wrapText="1"/>
    </xf>
    <xf numFmtId="0" fontId="7" fillId="0" borderId="1" xfId="0" applyFont="1" applyBorder="1" applyAlignment="1">
      <alignment horizontal="center" vertical="center"/>
    </xf>
    <xf numFmtId="0" fontId="5" fillId="0" borderId="6" xfId="0" applyFont="1" applyFill="1" applyBorder="1" applyAlignment="1">
      <alignment horizontal="left" vertical="justify" shrinkToFit="1"/>
    </xf>
    <xf numFmtId="0" fontId="5" fillId="0" borderId="1" xfId="0" applyFont="1" applyFill="1" applyBorder="1" applyAlignment="1">
      <alignment horizontal="left" vertical="justify" wrapText="1"/>
    </xf>
    <xf numFmtId="0" fontId="4" fillId="0" borderId="0" xfId="0" applyFont="1" applyBorder="1" applyAlignment="1">
      <alignment horizontal="center" vertical="center" wrapText="1"/>
    </xf>
    <xf numFmtId="0" fontId="4" fillId="3" borderId="1" xfId="0" applyFont="1" applyFill="1" applyBorder="1" applyAlignment="1">
      <alignment horizontal="left" vertical="center" wrapText="1"/>
    </xf>
  </cellXfs>
  <cellStyles count="3">
    <cellStyle name="xl29" xfId="2"/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83"/>
  <sheetViews>
    <sheetView tabSelected="1" view="pageBreakPreview" topLeftCell="B1" zoomScale="70" zoomScaleNormal="60" zoomScaleSheetLayoutView="70" workbookViewId="0">
      <pane xSplit="2" ySplit="4" topLeftCell="D5" activePane="bottomRight" state="frozen"/>
      <selection activeCell="B1" sqref="B1"/>
      <selection pane="topRight" activeCell="D1" sqref="D1"/>
      <selection pane="bottomLeft" activeCell="B5" sqref="B5"/>
      <selection pane="bottomRight" activeCell="D3" sqref="D3:G3"/>
    </sheetView>
  </sheetViews>
  <sheetFormatPr defaultRowHeight="14.25" x14ac:dyDescent="0.25"/>
  <cols>
    <col min="1" max="1" width="13.42578125" style="3" hidden="1" customWidth="1"/>
    <col min="2" max="2" width="29.7109375" style="3" customWidth="1"/>
    <col min="3" max="3" width="67.42578125" style="3" customWidth="1"/>
    <col min="4" max="4" width="22.28515625" style="1" customWidth="1"/>
    <col min="5" max="5" width="19.140625" style="1" customWidth="1"/>
    <col min="6" max="6" width="18.140625" style="1" customWidth="1"/>
    <col min="7" max="7" width="19.28515625" style="1" customWidth="1"/>
    <col min="8" max="8" width="18.7109375" style="1" hidden="1" customWidth="1"/>
    <col min="9" max="9" width="21.140625" style="1" customWidth="1"/>
    <col min="10" max="10" width="27.42578125" style="3" hidden="1" customWidth="1"/>
    <col min="11" max="258" width="9.140625" style="3"/>
    <col min="259" max="259" width="13.42578125" style="3" customWidth="1"/>
    <col min="260" max="260" width="31" style="3" customWidth="1"/>
    <col min="261" max="261" width="64" style="3" customWidth="1"/>
    <col min="262" max="262" width="22.85546875" style="3" customWidth="1"/>
    <col min="263" max="263" width="22.140625" style="3" customWidth="1"/>
    <col min="264" max="264" width="22.85546875" style="3" customWidth="1"/>
    <col min="265" max="265" width="21.140625" style="3" bestFit="1" customWidth="1"/>
    <col min="266" max="266" width="20.7109375" style="3" customWidth="1"/>
    <col min="267" max="514" width="9.140625" style="3"/>
    <col min="515" max="515" width="13.42578125" style="3" customWidth="1"/>
    <col min="516" max="516" width="31" style="3" customWidth="1"/>
    <col min="517" max="517" width="64" style="3" customWidth="1"/>
    <col min="518" max="518" width="22.85546875" style="3" customWidth="1"/>
    <col min="519" max="519" width="22.140625" style="3" customWidth="1"/>
    <col min="520" max="520" width="22.85546875" style="3" customWidth="1"/>
    <col min="521" max="521" width="21.140625" style="3" bestFit="1" customWidth="1"/>
    <col min="522" max="522" width="20.7109375" style="3" customWidth="1"/>
    <col min="523" max="770" width="9.140625" style="3"/>
    <col min="771" max="771" width="13.42578125" style="3" customWidth="1"/>
    <col min="772" max="772" width="31" style="3" customWidth="1"/>
    <col min="773" max="773" width="64" style="3" customWidth="1"/>
    <col min="774" max="774" width="22.85546875" style="3" customWidth="1"/>
    <col min="775" max="775" width="22.140625" style="3" customWidth="1"/>
    <col min="776" max="776" width="22.85546875" style="3" customWidth="1"/>
    <col min="777" max="777" width="21.140625" style="3" bestFit="1" customWidth="1"/>
    <col min="778" max="778" width="20.7109375" style="3" customWidth="1"/>
    <col min="779" max="1026" width="9.140625" style="3"/>
    <col min="1027" max="1027" width="13.42578125" style="3" customWidth="1"/>
    <col min="1028" max="1028" width="31" style="3" customWidth="1"/>
    <col min="1029" max="1029" width="64" style="3" customWidth="1"/>
    <col min="1030" max="1030" width="22.85546875" style="3" customWidth="1"/>
    <col min="1031" max="1031" width="22.140625" style="3" customWidth="1"/>
    <col min="1032" max="1032" width="22.85546875" style="3" customWidth="1"/>
    <col min="1033" max="1033" width="21.140625" style="3" bestFit="1" customWidth="1"/>
    <col min="1034" max="1034" width="20.7109375" style="3" customWidth="1"/>
    <col min="1035" max="1282" width="9.140625" style="3"/>
    <col min="1283" max="1283" width="13.42578125" style="3" customWidth="1"/>
    <col min="1284" max="1284" width="31" style="3" customWidth="1"/>
    <col min="1285" max="1285" width="64" style="3" customWidth="1"/>
    <col min="1286" max="1286" width="22.85546875" style="3" customWidth="1"/>
    <col min="1287" max="1287" width="22.140625" style="3" customWidth="1"/>
    <col min="1288" max="1288" width="22.85546875" style="3" customWidth="1"/>
    <col min="1289" max="1289" width="21.140625" style="3" bestFit="1" customWidth="1"/>
    <col min="1290" max="1290" width="20.7109375" style="3" customWidth="1"/>
    <col min="1291" max="1538" width="9.140625" style="3"/>
    <col min="1539" max="1539" width="13.42578125" style="3" customWidth="1"/>
    <col min="1540" max="1540" width="31" style="3" customWidth="1"/>
    <col min="1541" max="1541" width="64" style="3" customWidth="1"/>
    <col min="1542" max="1542" width="22.85546875" style="3" customWidth="1"/>
    <col min="1543" max="1543" width="22.140625" style="3" customWidth="1"/>
    <col min="1544" max="1544" width="22.85546875" style="3" customWidth="1"/>
    <col min="1545" max="1545" width="21.140625" style="3" bestFit="1" customWidth="1"/>
    <col min="1546" max="1546" width="20.7109375" style="3" customWidth="1"/>
    <col min="1547" max="1794" width="9.140625" style="3"/>
    <col min="1795" max="1795" width="13.42578125" style="3" customWidth="1"/>
    <col min="1796" max="1796" width="31" style="3" customWidth="1"/>
    <col min="1797" max="1797" width="64" style="3" customWidth="1"/>
    <col min="1798" max="1798" width="22.85546875" style="3" customWidth="1"/>
    <col min="1799" max="1799" width="22.140625" style="3" customWidth="1"/>
    <col min="1800" max="1800" width="22.85546875" style="3" customWidth="1"/>
    <col min="1801" max="1801" width="21.140625" style="3" bestFit="1" customWidth="1"/>
    <col min="1802" max="1802" width="20.7109375" style="3" customWidth="1"/>
    <col min="1803" max="2050" width="9.140625" style="3"/>
    <col min="2051" max="2051" width="13.42578125" style="3" customWidth="1"/>
    <col min="2052" max="2052" width="31" style="3" customWidth="1"/>
    <col min="2053" max="2053" width="64" style="3" customWidth="1"/>
    <col min="2054" max="2054" width="22.85546875" style="3" customWidth="1"/>
    <col min="2055" max="2055" width="22.140625" style="3" customWidth="1"/>
    <col min="2056" max="2056" width="22.85546875" style="3" customWidth="1"/>
    <col min="2057" max="2057" width="21.140625" style="3" bestFit="1" customWidth="1"/>
    <col min="2058" max="2058" width="20.7109375" style="3" customWidth="1"/>
    <col min="2059" max="2306" width="9.140625" style="3"/>
    <col min="2307" max="2307" width="13.42578125" style="3" customWidth="1"/>
    <col min="2308" max="2308" width="31" style="3" customWidth="1"/>
    <col min="2309" max="2309" width="64" style="3" customWidth="1"/>
    <col min="2310" max="2310" width="22.85546875" style="3" customWidth="1"/>
    <col min="2311" max="2311" width="22.140625" style="3" customWidth="1"/>
    <col min="2312" max="2312" width="22.85546875" style="3" customWidth="1"/>
    <col min="2313" max="2313" width="21.140625" style="3" bestFit="1" customWidth="1"/>
    <col min="2314" max="2314" width="20.7109375" style="3" customWidth="1"/>
    <col min="2315" max="2562" width="9.140625" style="3"/>
    <col min="2563" max="2563" width="13.42578125" style="3" customWidth="1"/>
    <col min="2564" max="2564" width="31" style="3" customWidth="1"/>
    <col min="2565" max="2565" width="64" style="3" customWidth="1"/>
    <col min="2566" max="2566" width="22.85546875" style="3" customWidth="1"/>
    <col min="2567" max="2567" width="22.140625" style="3" customWidth="1"/>
    <col min="2568" max="2568" width="22.85546875" style="3" customWidth="1"/>
    <col min="2569" max="2569" width="21.140625" style="3" bestFit="1" customWidth="1"/>
    <col min="2570" max="2570" width="20.7109375" style="3" customWidth="1"/>
    <col min="2571" max="2818" width="9.140625" style="3"/>
    <col min="2819" max="2819" width="13.42578125" style="3" customWidth="1"/>
    <col min="2820" max="2820" width="31" style="3" customWidth="1"/>
    <col min="2821" max="2821" width="64" style="3" customWidth="1"/>
    <col min="2822" max="2822" width="22.85546875" style="3" customWidth="1"/>
    <col min="2823" max="2823" width="22.140625" style="3" customWidth="1"/>
    <col min="2824" max="2824" width="22.85546875" style="3" customWidth="1"/>
    <col min="2825" max="2825" width="21.140625" style="3" bestFit="1" customWidth="1"/>
    <col min="2826" max="2826" width="20.7109375" style="3" customWidth="1"/>
    <col min="2827" max="3074" width="9.140625" style="3"/>
    <col min="3075" max="3075" width="13.42578125" style="3" customWidth="1"/>
    <col min="3076" max="3076" width="31" style="3" customWidth="1"/>
    <col min="3077" max="3077" width="64" style="3" customWidth="1"/>
    <col min="3078" max="3078" width="22.85546875" style="3" customWidth="1"/>
    <col min="3079" max="3079" width="22.140625" style="3" customWidth="1"/>
    <col min="3080" max="3080" width="22.85546875" style="3" customWidth="1"/>
    <col min="3081" max="3081" width="21.140625" style="3" bestFit="1" customWidth="1"/>
    <col min="3082" max="3082" width="20.7109375" style="3" customWidth="1"/>
    <col min="3083" max="3330" width="9.140625" style="3"/>
    <col min="3331" max="3331" width="13.42578125" style="3" customWidth="1"/>
    <col min="3332" max="3332" width="31" style="3" customWidth="1"/>
    <col min="3333" max="3333" width="64" style="3" customWidth="1"/>
    <col min="3334" max="3334" width="22.85546875" style="3" customWidth="1"/>
    <col min="3335" max="3335" width="22.140625" style="3" customWidth="1"/>
    <col min="3336" max="3336" width="22.85546875" style="3" customWidth="1"/>
    <col min="3337" max="3337" width="21.140625" style="3" bestFit="1" customWidth="1"/>
    <col min="3338" max="3338" width="20.7109375" style="3" customWidth="1"/>
    <col min="3339" max="3586" width="9.140625" style="3"/>
    <col min="3587" max="3587" width="13.42578125" style="3" customWidth="1"/>
    <col min="3588" max="3588" width="31" style="3" customWidth="1"/>
    <col min="3589" max="3589" width="64" style="3" customWidth="1"/>
    <col min="3590" max="3590" width="22.85546875" style="3" customWidth="1"/>
    <col min="3591" max="3591" width="22.140625" style="3" customWidth="1"/>
    <col min="3592" max="3592" width="22.85546875" style="3" customWidth="1"/>
    <col min="3593" max="3593" width="21.140625" style="3" bestFit="1" customWidth="1"/>
    <col min="3594" max="3594" width="20.7109375" style="3" customWidth="1"/>
    <col min="3595" max="3842" width="9.140625" style="3"/>
    <col min="3843" max="3843" width="13.42578125" style="3" customWidth="1"/>
    <col min="3844" max="3844" width="31" style="3" customWidth="1"/>
    <col min="3845" max="3845" width="64" style="3" customWidth="1"/>
    <col min="3846" max="3846" width="22.85546875" style="3" customWidth="1"/>
    <col min="3847" max="3847" width="22.140625" style="3" customWidth="1"/>
    <col min="3848" max="3848" width="22.85546875" style="3" customWidth="1"/>
    <col min="3849" max="3849" width="21.140625" style="3" bestFit="1" customWidth="1"/>
    <col min="3850" max="3850" width="20.7109375" style="3" customWidth="1"/>
    <col min="3851" max="4098" width="9.140625" style="3"/>
    <col min="4099" max="4099" width="13.42578125" style="3" customWidth="1"/>
    <col min="4100" max="4100" width="31" style="3" customWidth="1"/>
    <col min="4101" max="4101" width="64" style="3" customWidth="1"/>
    <col min="4102" max="4102" width="22.85546875" style="3" customWidth="1"/>
    <col min="4103" max="4103" width="22.140625" style="3" customWidth="1"/>
    <col min="4104" max="4104" width="22.85546875" style="3" customWidth="1"/>
    <col min="4105" max="4105" width="21.140625" style="3" bestFit="1" customWidth="1"/>
    <col min="4106" max="4106" width="20.7109375" style="3" customWidth="1"/>
    <col min="4107" max="4354" width="9.140625" style="3"/>
    <col min="4355" max="4355" width="13.42578125" style="3" customWidth="1"/>
    <col min="4356" max="4356" width="31" style="3" customWidth="1"/>
    <col min="4357" max="4357" width="64" style="3" customWidth="1"/>
    <col min="4358" max="4358" width="22.85546875" style="3" customWidth="1"/>
    <col min="4359" max="4359" width="22.140625" style="3" customWidth="1"/>
    <col min="4360" max="4360" width="22.85546875" style="3" customWidth="1"/>
    <col min="4361" max="4361" width="21.140625" style="3" bestFit="1" customWidth="1"/>
    <col min="4362" max="4362" width="20.7109375" style="3" customWidth="1"/>
    <col min="4363" max="4610" width="9.140625" style="3"/>
    <col min="4611" max="4611" width="13.42578125" style="3" customWidth="1"/>
    <col min="4612" max="4612" width="31" style="3" customWidth="1"/>
    <col min="4613" max="4613" width="64" style="3" customWidth="1"/>
    <col min="4614" max="4614" width="22.85546875" style="3" customWidth="1"/>
    <col min="4615" max="4615" width="22.140625" style="3" customWidth="1"/>
    <col min="4616" max="4616" width="22.85546875" style="3" customWidth="1"/>
    <col min="4617" max="4617" width="21.140625" style="3" bestFit="1" customWidth="1"/>
    <col min="4618" max="4618" width="20.7109375" style="3" customWidth="1"/>
    <col min="4619" max="4866" width="9.140625" style="3"/>
    <col min="4867" max="4867" width="13.42578125" style="3" customWidth="1"/>
    <col min="4868" max="4868" width="31" style="3" customWidth="1"/>
    <col min="4869" max="4869" width="64" style="3" customWidth="1"/>
    <col min="4870" max="4870" width="22.85546875" style="3" customWidth="1"/>
    <col min="4871" max="4871" width="22.140625" style="3" customWidth="1"/>
    <col min="4872" max="4872" width="22.85546875" style="3" customWidth="1"/>
    <col min="4873" max="4873" width="21.140625" style="3" bestFit="1" customWidth="1"/>
    <col min="4874" max="4874" width="20.7109375" style="3" customWidth="1"/>
    <col min="4875" max="5122" width="9.140625" style="3"/>
    <col min="5123" max="5123" width="13.42578125" style="3" customWidth="1"/>
    <col min="5124" max="5124" width="31" style="3" customWidth="1"/>
    <col min="5125" max="5125" width="64" style="3" customWidth="1"/>
    <col min="5126" max="5126" width="22.85546875" style="3" customWidth="1"/>
    <col min="5127" max="5127" width="22.140625" style="3" customWidth="1"/>
    <col min="5128" max="5128" width="22.85546875" style="3" customWidth="1"/>
    <col min="5129" max="5129" width="21.140625" style="3" bestFit="1" customWidth="1"/>
    <col min="5130" max="5130" width="20.7109375" style="3" customWidth="1"/>
    <col min="5131" max="5378" width="9.140625" style="3"/>
    <col min="5379" max="5379" width="13.42578125" style="3" customWidth="1"/>
    <col min="5380" max="5380" width="31" style="3" customWidth="1"/>
    <col min="5381" max="5381" width="64" style="3" customWidth="1"/>
    <col min="5382" max="5382" width="22.85546875" style="3" customWidth="1"/>
    <col min="5383" max="5383" width="22.140625" style="3" customWidth="1"/>
    <col min="5384" max="5384" width="22.85546875" style="3" customWidth="1"/>
    <col min="5385" max="5385" width="21.140625" style="3" bestFit="1" customWidth="1"/>
    <col min="5386" max="5386" width="20.7109375" style="3" customWidth="1"/>
    <col min="5387" max="5634" width="9.140625" style="3"/>
    <col min="5635" max="5635" width="13.42578125" style="3" customWidth="1"/>
    <col min="5636" max="5636" width="31" style="3" customWidth="1"/>
    <col min="5637" max="5637" width="64" style="3" customWidth="1"/>
    <col min="5638" max="5638" width="22.85546875" style="3" customWidth="1"/>
    <col min="5639" max="5639" width="22.140625" style="3" customWidth="1"/>
    <col min="5640" max="5640" width="22.85546875" style="3" customWidth="1"/>
    <col min="5641" max="5641" width="21.140625" style="3" bestFit="1" customWidth="1"/>
    <col min="5642" max="5642" width="20.7109375" style="3" customWidth="1"/>
    <col min="5643" max="5890" width="9.140625" style="3"/>
    <col min="5891" max="5891" width="13.42578125" style="3" customWidth="1"/>
    <col min="5892" max="5892" width="31" style="3" customWidth="1"/>
    <col min="5893" max="5893" width="64" style="3" customWidth="1"/>
    <col min="5894" max="5894" width="22.85546875" style="3" customWidth="1"/>
    <col min="5895" max="5895" width="22.140625" style="3" customWidth="1"/>
    <col min="5896" max="5896" width="22.85546875" style="3" customWidth="1"/>
    <col min="5897" max="5897" width="21.140625" style="3" bestFit="1" customWidth="1"/>
    <col min="5898" max="5898" width="20.7109375" style="3" customWidth="1"/>
    <col min="5899" max="6146" width="9.140625" style="3"/>
    <col min="6147" max="6147" width="13.42578125" style="3" customWidth="1"/>
    <col min="6148" max="6148" width="31" style="3" customWidth="1"/>
    <col min="6149" max="6149" width="64" style="3" customWidth="1"/>
    <col min="6150" max="6150" width="22.85546875" style="3" customWidth="1"/>
    <col min="6151" max="6151" width="22.140625" style="3" customWidth="1"/>
    <col min="6152" max="6152" width="22.85546875" style="3" customWidth="1"/>
    <col min="6153" max="6153" width="21.140625" style="3" bestFit="1" customWidth="1"/>
    <col min="6154" max="6154" width="20.7109375" style="3" customWidth="1"/>
    <col min="6155" max="6402" width="9.140625" style="3"/>
    <col min="6403" max="6403" width="13.42578125" style="3" customWidth="1"/>
    <col min="6404" max="6404" width="31" style="3" customWidth="1"/>
    <col min="6405" max="6405" width="64" style="3" customWidth="1"/>
    <col min="6406" max="6406" width="22.85546875" style="3" customWidth="1"/>
    <col min="6407" max="6407" width="22.140625" style="3" customWidth="1"/>
    <col min="6408" max="6408" width="22.85546875" style="3" customWidth="1"/>
    <col min="6409" max="6409" width="21.140625" style="3" bestFit="1" customWidth="1"/>
    <col min="6410" max="6410" width="20.7109375" style="3" customWidth="1"/>
    <col min="6411" max="6658" width="9.140625" style="3"/>
    <col min="6659" max="6659" width="13.42578125" style="3" customWidth="1"/>
    <col min="6660" max="6660" width="31" style="3" customWidth="1"/>
    <col min="6661" max="6661" width="64" style="3" customWidth="1"/>
    <col min="6662" max="6662" width="22.85546875" style="3" customWidth="1"/>
    <col min="6663" max="6663" width="22.140625" style="3" customWidth="1"/>
    <col min="6664" max="6664" width="22.85546875" style="3" customWidth="1"/>
    <col min="6665" max="6665" width="21.140625" style="3" bestFit="1" customWidth="1"/>
    <col min="6666" max="6666" width="20.7109375" style="3" customWidth="1"/>
    <col min="6667" max="6914" width="9.140625" style="3"/>
    <col min="6915" max="6915" width="13.42578125" style="3" customWidth="1"/>
    <col min="6916" max="6916" width="31" style="3" customWidth="1"/>
    <col min="6917" max="6917" width="64" style="3" customWidth="1"/>
    <col min="6918" max="6918" width="22.85546875" style="3" customWidth="1"/>
    <col min="6919" max="6919" width="22.140625" style="3" customWidth="1"/>
    <col min="6920" max="6920" width="22.85546875" style="3" customWidth="1"/>
    <col min="6921" max="6921" width="21.140625" style="3" bestFit="1" customWidth="1"/>
    <col min="6922" max="6922" width="20.7109375" style="3" customWidth="1"/>
    <col min="6923" max="7170" width="9.140625" style="3"/>
    <col min="7171" max="7171" width="13.42578125" style="3" customWidth="1"/>
    <col min="7172" max="7172" width="31" style="3" customWidth="1"/>
    <col min="7173" max="7173" width="64" style="3" customWidth="1"/>
    <col min="7174" max="7174" width="22.85546875" style="3" customWidth="1"/>
    <col min="7175" max="7175" width="22.140625" style="3" customWidth="1"/>
    <col min="7176" max="7176" width="22.85546875" style="3" customWidth="1"/>
    <col min="7177" max="7177" width="21.140625" style="3" bestFit="1" customWidth="1"/>
    <col min="7178" max="7178" width="20.7109375" style="3" customWidth="1"/>
    <col min="7179" max="7426" width="9.140625" style="3"/>
    <col min="7427" max="7427" width="13.42578125" style="3" customWidth="1"/>
    <col min="7428" max="7428" width="31" style="3" customWidth="1"/>
    <col min="7429" max="7429" width="64" style="3" customWidth="1"/>
    <col min="7430" max="7430" width="22.85546875" style="3" customWidth="1"/>
    <col min="7431" max="7431" width="22.140625" style="3" customWidth="1"/>
    <col min="7432" max="7432" width="22.85546875" style="3" customWidth="1"/>
    <col min="7433" max="7433" width="21.140625" style="3" bestFit="1" customWidth="1"/>
    <col min="7434" max="7434" width="20.7109375" style="3" customWidth="1"/>
    <col min="7435" max="7682" width="9.140625" style="3"/>
    <col min="7683" max="7683" width="13.42578125" style="3" customWidth="1"/>
    <col min="7684" max="7684" width="31" style="3" customWidth="1"/>
    <col min="7685" max="7685" width="64" style="3" customWidth="1"/>
    <col min="7686" max="7686" width="22.85546875" style="3" customWidth="1"/>
    <col min="7687" max="7687" width="22.140625" style="3" customWidth="1"/>
    <col min="7688" max="7688" width="22.85546875" style="3" customWidth="1"/>
    <col min="7689" max="7689" width="21.140625" style="3" bestFit="1" customWidth="1"/>
    <col min="7690" max="7690" width="20.7109375" style="3" customWidth="1"/>
    <col min="7691" max="7938" width="9.140625" style="3"/>
    <col min="7939" max="7939" width="13.42578125" style="3" customWidth="1"/>
    <col min="7940" max="7940" width="31" style="3" customWidth="1"/>
    <col min="7941" max="7941" width="64" style="3" customWidth="1"/>
    <col min="7942" max="7942" width="22.85546875" style="3" customWidth="1"/>
    <col min="7943" max="7943" width="22.140625" style="3" customWidth="1"/>
    <col min="7944" max="7944" width="22.85546875" style="3" customWidth="1"/>
    <col min="7945" max="7945" width="21.140625" style="3" bestFit="1" customWidth="1"/>
    <col min="7946" max="7946" width="20.7109375" style="3" customWidth="1"/>
    <col min="7947" max="8194" width="9.140625" style="3"/>
    <col min="8195" max="8195" width="13.42578125" style="3" customWidth="1"/>
    <col min="8196" max="8196" width="31" style="3" customWidth="1"/>
    <col min="8197" max="8197" width="64" style="3" customWidth="1"/>
    <col min="8198" max="8198" width="22.85546875" style="3" customWidth="1"/>
    <col min="8199" max="8199" width="22.140625" style="3" customWidth="1"/>
    <col min="8200" max="8200" width="22.85546875" style="3" customWidth="1"/>
    <col min="8201" max="8201" width="21.140625" style="3" bestFit="1" customWidth="1"/>
    <col min="8202" max="8202" width="20.7109375" style="3" customWidth="1"/>
    <col min="8203" max="8450" width="9.140625" style="3"/>
    <col min="8451" max="8451" width="13.42578125" style="3" customWidth="1"/>
    <col min="8452" max="8452" width="31" style="3" customWidth="1"/>
    <col min="8453" max="8453" width="64" style="3" customWidth="1"/>
    <col min="8454" max="8454" width="22.85546875" style="3" customWidth="1"/>
    <col min="8455" max="8455" width="22.140625" style="3" customWidth="1"/>
    <col min="8456" max="8456" width="22.85546875" style="3" customWidth="1"/>
    <col min="8457" max="8457" width="21.140625" style="3" bestFit="1" customWidth="1"/>
    <col min="8458" max="8458" width="20.7109375" style="3" customWidth="1"/>
    <col min="8459" max="8706" width="9.140625" style="3"/>
    <col min="8707" max="8707" width="13.42578125" style="3" customWidth="1"/>
    <col min="8708" max="8708" width="31" style="3" customWidth="1"/>
    <col min="8709" max="8709" width="64" style="3" customWidth="1"/>
    <col min="8710" max="8710" width="22.85546875" style="3" customWidth="1"/>
    <col min="8711" max="8711" width="22.140625" style="3" customWidth="1"/>
    <col min="8712" max="8712" width="22.85546875" style="3" customWidth="1"/>
    <col min="8713" max="8713" width="21.140625" style="3" bestFit="1" customWidth="1"/>
    <col min="8714" max="8714" width="20.7109375" style="3" customWidth="1"/>
    <col min="8715" max="8962" width="9.140625" style="3"/>
    <col min="8963" max="8963" width="13.42578125" style="3" customWidth="1"/>
    <col min="8964" max="8964" width="31" style="3" customWidth="1"/>
    <col min="8965" max="8965" width="64" style="3" customWidth="1"/>
    <col min="8966" max="8966" width="22.85546875" style="3" customWidth="1"/>
    <col min="8967" max="8967" width="22.140625" style="3" customWidth="1"/>
    <col min="8968" max="8968" width="22.85546875" style="3" customWidth="1"/>
    <col min="8969" max="8969" width="21.140625" style="3" bestFit="1" customWidth="1"/>
    <col min="8970" max="8970" width="20.7109375" style="3" customWidth="1"/>
    <col min="8971" max="9218" width="9.140625" style="3"/>
    <col min="9219" max="9219" width="13.42578125" style="3" customWidth="1"/>
    <col min="9220" max="9220" width="31" style="3" customWidth="1"/>
    <col min="9221" max="9221" width="64" style="3" customWidth="1"/>
    <col min="9222" max="9222" width="22.85546875" style="3" customWidth="1"/>
    <col min="9223" max="9223" width="22.140625" style="3" customWidth="1"/>
    <col min="9224" max="9224" width="22.85546875" style="3" customWidth="1"/>
    <col min="9225" max="9225" width="21.140625" style="3" bestFit="1" customWidth="1"/>
    <col min="9226" max="9226" width="20.7109375" style="3" customWidth="1"/>
    <col min="9227" max="9474" width="9.140625" style="3"/>
    <col min="9475" max="9475" width="13.42578125" style="3" customWidth="1"/>
    <col min="9476" max="9476" width="31" style="3" customWidth="1"/>
    <col min="9477" max="9477" width="64" style="3" customWidth="1"/>
    <col min="9478" max="9478" width="22.85546875" style="3" customWidth="1"/>
    <col min="9479" max="9479" width="22.140625" style="3" customWidth="1"/>
    <col min="9480" max="9480" width="22.85546875" style="3" customWidth="1"/>
    <col min="9481" max="9481" width="21.140625" style="3" bestFit="1" customWidth="1"/>
    <col min="9482" max="9482" width="20.7109375" style="3" customWidth="1"/>
    <col min="9483" max="9730" width="9.140625" style="3"/>
    <col min="9731" max="9731" width="13.42578125" style="3" customWidth="1"/>
    <col min="9732" max="9732" width="31" style="3" customWidth="1"/>
    <col min="9733" max="9733" width="64" style="3" customWidth="1"/>
    <col min="9734" max="9734" width="22.85546875" style="3" customWidth="1"/>
    <col min="9735" max="9735" width="22.140625" style="3" customWidth="1"/>
    <col min="9736" max="9736" width="22.85546875" style="3" customWidth="1"/>
    <col min="9737" max="9737" width="21.140625" style="3" bestFit="1" customWidth="1"/>
    <col min="9738" max="9738" width="20.7109375" style="3" customWidth="1"/>
    <col min="9739" max="9986" width="9.140625" style="3"/>
    <col min="9987" max="9987" width="13.42578125" style="3" customWidth="1"/>
    <col min="9988" max="9988" width="31" style="3" customWidth="1"/>
    <col min="9989" max="9989" width="64" style="3" customWidth="1"/>
    <col min="9990" max="9990" width="22.85546875" style="3" customWidth="1"/>
    <col min="9991" max="9991" width="22.140625" style="3" customWidth="1"/>
    <col min="9992" max="9992" width="22.85546875" style="3" customWidth="1"/>
    <col min="9993" max="9993" width="21.140625" style="3" bestFit="1" customWidth="1"/>
    <col min="9994" max="9994" width="20.7109375" style="3" customWidth="1"/>
    <col min="9995" max="10242" width="9.140625" style="3"/>
    <col min="10243" max="10243" width="13.42578125" style="3" customWidth="1"/>
    <col min="10244" max="10244" width="31" style="3" customWidth="1"/>
    <col min="10245" max="10245" width="64" style="3" customWidth="1"/>
    <col min="10246" max="10246" width="22.85546875" style="3" customWidth="1"/>
    <col min="10247" max="10247" width="22.140625" style="3" customWidth="1"/>
    <col min="10248" max="10248" width="22.85546875" style="3" customWidth="1"/>
    <col min="10249" max="10249" width="21.140625" style="3" bestFit="1" customWidth="1"/>
    <col min="10250" max="10250" width="20.7109375" style="3" customWidth="1"/>
    <col min="10251" max="10498" width="9.140625" style="3"/>
    <col min="10499" max="10499" width="13.42578125" style="3" customWidth="1"/>
    <col min="10500" max="10500" width="31" style="3" customWidth="1"/>
    <col min="10501" max="10501" width="64" style="3" customWidth="1"/>
    <col min="10502" max="10502" width="22.85546875" style="3" customWidth="1"/>
    <col min="10503" max="10503" width="22.140625" style="3" customWidth="1"/>
    <col min="10504" max="10504" width="22.85546875" style="3" customWidth="1"/>
    <col min="10505" max="10505" width="21.140625" style="3" bestFit="1" customWidth="1"/>
    <col min="10506" max="10506" width="20.7109375" style="3" customWidth="1"/>
    <col min="10507" max="10754" width="9.140625" style="3"/>
    <col min="10755" max="10755" width="13.42578125" style="3" customWidth="1"/>
    <col min="10756" max="10756" width="31" style="3" customWidth="1"/>
    <col min="10757" max="10757" width="64" style="3" customWidth="1"/>
    <col min="10758" max="10758" width="22.85546875" style="3" customWidth="1"/>
    <col min="10759" max="10759" width="22.140625" style="3" customWidth="1"/>
    <col min="10760" max="10760" width="22.85546875" style="3" customWidth="1"/>
    <col min="10761" max="10761" width="21.140625" style="3" bestFit="1" customWidth="1"/>
    <col min="10762" max="10762" width="20.7109375" style="3" customWidth="1"/>
    <col min="10763" max="11010" width="9.140625" style="3"/>
    <col min="11011" max="11011" width="13.42578125" style="3" customWidth="1"/>
    <col min="11012" max="11012" width="31" style="3" customWidth="1"/>
    <col min="11013" max="11013" width="64" style="3" customWidth="1"/>
    <col min="11014" max="11014" width="22.85546875" style="3" customWidth="1"/>
    <col min="11015" max="11015" width="22.140625" style="3" customWidth="1"/>
    <col min="11016" max="11016" width="22.85546875" style="3" customWidth="1"/>
    <col min="11017" max="11017" width="21.140625" style="3" bestFit="1" customWidth="1"/>
    <col min="11018" max="11018" width="20.7109375" style="3" customWidth="1"/>
    <col min="11019" max="11266" width="9.140625" style="3"/>
    <col min="11267" max="11267" width="13.42578125" style="3" customWidth="1"/>
    <col min="11268" max="11268" width="31" style="3" customWidth="1"/>
    <col min="11269" max="11269" width="64" style="3" customWidth="1"/>
    <col min="11270" max="11270" width="22.85546875" style="3" customWidth="1"/>
    <col min="11271" max="11271" width="22.140625" style="3" customWidth="1"/>
    <col min="11272" max="11272" width="22.85546875" style="3" customWidth="1"/>
    <col min="11273" max="11273" width="21.140625" style="3" bestFit="1" customWidth="1"/>
    <col min="11274" max="11274" width="20.7109375" style="3" customWidth="1"/>
    <col min="11275" max="11522" width="9.140625" style="3"/>
    <col min="11523" max="11523" width="13.42578125" style="3" customWidth="1"/>
    <col min="11524" max="11524" width="31" style="3" customWidth="1"/>
    <col min="11525" max="11525" width="64" style="3" customWidth="1"/>
    <col min="11526" max="11526" width="22.85546875" style="3" customWidth="1"/>
    <col min="11527" max="11527" width="22.140625" style="3" customWidth="1"/>
    <col min="11528" max="11528" width="22.85546875" style="3" customWidth="1"/>
    <col min="11529" max="11529" width="21.140625" style="3" bestFit="1" customWidth="1"/>
    <col min="11530" max="11530" width="20.7109375" style="3" customWidth="1"/>
    <col min="11531" max="11778" width="9.140625" style="3"/>
    <col min="11779" max="11779" width="13.42578125" style="3" customWidth="1"/>
    <col min="11780" max="11780" width="31" style="3" customWidth="1"/>
    <col min="11781" max="11781" width="64" style="3" customWidth="1"/>
    <col min="11782" max="11782" width="22.85546875" style="3" customWidth="1"/>
    <col min="11783" max="11783" width="22.140625" style="3" customWidth="1"/>
    <col min="11784" max="11784" width="22.85546875" style="3" customWidth="1"/>
    <col min="11785" max="11785" width="21.140625" style="3" bestFit="1" customWidth="1"/>
    <col min="11786" max="11786" width="20.7109375" style="3" customWidth="1"/>
    <col min="11787" max="12034" width="9.140625" style="3"/>
    <col min="12035" max="12035" width="13.42578125" style="3" customWidth="1"/>
    <col min="12036" max="12036" width="31" style="3" customWidth="1"/>
    <col min="12037" max="12037" width="64" style="3" customWidth="1"/>
    <col min="12038" max="12038" width="22.85546875" style="3" customWidth="1"/>
    <col min="12039" max="12039" width="22.140625" style="3" customWidth="1"/>
    <col min="12040" max="12040" width="22.85546875" style="3" customWidth="1"/>
    <col min="12041" max="12041" width="21.140625" style="3" bestFit="1" customWidth="1"/>
    <col min="12042" max="12042" width="20.7109375" style="3" customWidth="1"/>
    <col min="12043" max="12290" width="9.140625" style="3"/>
    <col min="12291" max="12291" width="13.42578125" style="3" customWidth="1"/>
    <col min="12292" max="12292" width="31" style="3" customWidth="1"/>
    <col min="12293" max="12293" width="64" style="3" customWidth="1"/>
    <col min="12294" max="12294" width="22.85546875" style="3" customWidth="1"/>
    <col min="12295" max="12295" width="22.140625" style="3" customWidth="1"/>
    <col min="12296" max="12296" width="22.85546875" style="3" customWidth="1"/>
    <col min="12297" max="12297" width="21.140625" style="3" bestFit="1" customWidth="1"/>
    <col min="12298" max="12298" width="20.7109375" style="3" customWidth="1"/>
    <col min="12299" max="12546" width="9.140625" style="3"/>
    <col min="12547" max="12547" width="13.42578125" style="3" customWidth="1"/>
    <col min="12548" max="12548" width="31" style="3" customWidth="1"/>
    <col min="12549" max="12549" width="64" style="3" customWidth="1"/>
    <col min="12550" max="12550" width="22.85546875" style="3" customWidth="1"/>
    <col min="12551" max="12551" width="22.140625" style="3" customWidth="1"/>
    <col min="12552" max="12552" width="22.85546875" style="3" customWidth="1"/>
    <col min="12553" max="12553" width="21.140625" style="3" bestFit="1" customWidth="1"/>
    <col min="12554" max="12554" width="20.7109375" style="3" customWidth="1"/>
    <col min="12555" max="12802" width="9.140625" style="3"/>
    <col min="12803" max="12803" width="13.42578125" style="3" customWidth="1"/>
    <col min="12804" max="12804" width="31" style="3" customWidth="1"/>
    <col min="12805" max="12805" width="64" style="3" customWidth="1"/>
    <col min="12806" max="12806" width="22.85546875" style="3" customWidth="1"/>
    <col min="12807" max="12807" width="22.140625" style="3" customWidth="1"/>
    <col min="12808" max="12808" width="22.85546875" style="3" customWidth="1"/>
    <col min="12809" max="12809" width="21.140625" style="3" bestFit="1" customWidth="1"/>
    <col min="12810" max="12810" width="20.7109375" style="3" customWidth="1"/>
    <col min="12811" max="13058" width="9.140625" style="3"/>
    <col min="13059" max="13059" width="13.42578125" style="3" customWidth="1"/>
    <col min="13060" max="13060" width="31" style="3" customWidth="1"/>
    <col min="13061" max="13061" width="64" style="3" customWidth="1"/>
    <col min="13062" max="13062" width="22.85546875" style="3" customWidth="1"/>
    <col min="13063" max="13063" width="22.140625" style="3" customWidth="1"/>
    <col min="13064" max="13064" width="22.85546875" style="3" customWidth="1"/>
    <col min="13065" max="13065" width="21.140625" style="3" bestFit="1" customWidth="1"/>
    <col min="13066" max="13066" width="20.7109375" style="3" customWidth="1"/>
    <col min="13067" max="13314" width="9.140625" style="3"/>
    <col min="13315" max="13315" width="13.42578125" style="3" customWidth="1"/>
    <col min="13316" max="13316" width="31" style="3" customWidth="1"/>
    <col min="13317" max="13317" width="64" style="3" customWidth="1"/>
    <col min="13318" max="13318" width="22.85546875" style="3" customWidth="1"/>
    <col min="13319" max="13319" width="22.140625" style="3" customWidth="1"/>
    <col min="13320" max="13320" width="22.85546875" style="3" customWidth="1"/>
    <col min="13321" max="13321" width="21.140625" style="3" bestFit="1" customWidth="1"/>
    <col min="13322" max="13322" width="20.7109375" style="3" customWidth="1"/>
    <col min="13323" max="13570" width="9.140625" style="3"/>
    <col min="13571" max="13571" width="13.42578125" style="3" customWidth="1"/>
    <col min="13572" max="13572" width="31" style="3" customWidth="1"/>
    <col min="13573" max="13573" width="64" style="3" customWidth="1"/>
    <col min="13574" max="13574" width="22.85546875" style="3" customWidth="1"/>
    <col min="13575" max="13575" width="22.140625" style="3" customWidth="1"/>
    <col min="13576" max="13576" width="22.85546875" style="3" customWidth="1"/>
    <col min="13577" max="13577" width="21.140625" style="3" bestFit="1" customWidth="1"/>
    <col min="13578" max="13578" width="20.7109375" style="3" customWidth="1"/>
    <col min="13579" max="13826" width="9.140625" style="3"/>
    <col min="13827" max="13827" width="13.42578125" style="3" customWidth="1"/>
    <col min="13828" max="13828" width="31" style="3" customWidth="1"/>
    <col min="13829" max="13829" width="64" style="3" customWidth="1"/>
    <col min="13830" max="13830" width="22.85546875" style="3" customWidth="1"/>
    <col min="13831" max="13831" width="22.140625" style="3" customWidth="1"/>
    <col min="13832" max="13832" width="22.85546875" style="3" customWidth="1"/>
    <col min="13833" max="13833" width="21.140625" style="3" bestFit="1" customWidth="1"/>
    <col min="13834" max="13834" width="20.7109375" style="3" customWidth="1"/>
    <col min="13835" max="14082" width="9.140625" style="3"/>
    <col min="14083" max="14083" width="13.42578125" style="3" customWidth="1"/>
    <col min="14084" max="14084" width="31" style="3" customWidth="1"/>
    <col min="14085" max="14085" width="64" style="3" customWidth="1"/>
    <col min="14086" max="14086" width="22.85546875" style="3" customWidth="1"/>
    <col min="14087" max="14087" width="22.140625" style="3" customWidth="1"/>
    <col min="14088" max="14088" width="22.85546875" style="3" customWidth="1"/>
    <col min="14089" max="14089" width="21.140625" style="3" bestFit="1" customWidth="1"/>
    <col min="14090" max="14090" width="20.7109375" style="3" customWidth="1"/>
    <col min="14091" max="14338" width="9.140625" style="3"/>
    <col min="14339" max="14339" width="13.42578125" style="3" customWidth="1"/>
    <col min="14340" max="14340" width="31" style="3" customWidth="1"/>
    <col min="14341" max="14341" width="64" style="3" customWidth="1"/>
    <col min="14342" max="14342" width="22.85546875" style="3" customWidth="1"/>
    <col min="14343" max="14343" width="22.140625" style="3" customWidth="1"/>
    <col min="14344" max="14344" width="22.85546875" style="3" customWidth="1"/>
    <col min="14345" max="14345" width="21.140625" style="3" bestFit="1" customWidth="1"/>
    <col min="14346" max="14346" width="20.7109375" style="3" customWidth="1"/>
    <col min="14347" max="14594" width="9.140625" style="3"/>
    <col min="14595" max="14595" width="13.42578125" style="3" customWidth="1"/>
    <col min="14596" max="14596" width="31" style="3" customWidth="1"/>
    <col min="14597" max="14597" width="64" style="3" customWidth="1"/>
    <col min="14598" max="14598" width="22.85546875" style="3" customWidth="1"/>
    <col min="14599" max="14599" width="22.140625" style="3" customWidth="1"/>
    <col min="14600" max="14600" width="22.85546875" style="3" customWidth="1"/>
    <col min="14601" max="14601" width="21.140625" style="3" bestFit="1" customWidth="1"/>
    <col min="14602" max="14602" width="20.7109375" style="3" customWidth="1"/>
    <col min="14603" max="14850" width="9.140625" style="3"/>
    <col min="14851" max="14851" width="13.42578125" style="3" customWidth="1"/>
    <col min="14852" max="14852" width="31" style="3" customWidth="1"/>
    <col min="14853" max="14853" width="64" style="3" customWidth="1"/>
    <col min="14854" max="14854" width="22.85546875" style="3" customWidth="1"/>
    <col min="14855" max="14855" width="22.140625" style="3" customWidth="1"/>
    <col min="14856" max="14856" width="22.85546875" style="3" customWidth="1"/>
    <col min="14857" max="14857" width="21.140625" style="3" bestFit="1" customWidth="1"/>
    <col min="14858" max="14858" width="20.7109375" style="3" customWidth="1"/>
    <col min="14859" max="15106" width="9.140625" style="3"/>
    <col min="15107" max="15107" width="13.42578125" style="3" customWidth="1"/>
    <col min="15108" max="15108" width="31" style="3" customWidth="1"/>
    <col min="15109" max="15109" width="64" style="3" customWidth="1"/>
    <col min="15110" max="15110" width="22.85546875" style="3" customWidth="1"/>
    <col min="15111" max="15111" width="22.140625" style="3" customWidth="1"/>
    <col min="15112" max="15112" width="22.85546875" style="3" customWidth="1"/>
    <col min="15113" max="15113" width="21.140625" style="3" bestFit="1" customWidth="1"/>
    <col min="15114" max="15114" width="20.7109375" style="3" customWidth="1"/>
    <col min="15115" max="15362" width="9.140625" style="3"/>
    <col min="15363" max="15363" width="13.42578125" style="3" customWidth="1"/>
    <col min="15364" max="15364" width="31" style="3" customWidth="1"/>
    <col min="15365" max="15365" width="64" style="3" customWidth="1"/>
    <col min="15366" max="15366" width="22.85546875" style="3" customWidth="1"/>
    <col min="15367" max="15367" width="22.140625" style="3" customWidth="1"/>
    <col min="15368" max="15368" width="22.85546875" style="3" customWidth="1"/>
    <col min="15369" max="15369" width="21.140625" style="3" bestFit="1" customWidth="1"/>
    <col min="15370" max="15370" width="20.7109375" style="3" customWidth="1"/>
    <col min="15371" max="15618" width="9.140625" style="3"/>
    <col min="15619" max="15619" width="13.42578125" style="3" customWidth="1"/>
    <col min="15620" max="15620" width="31" style="3" customWidth="1"/>
    <col min="15621" max="15621" width="64" style="3" customWidth="1"/>
    <col min="15622" max="15622" width="22.85546875" style="3" customWidth="1"/>
    <col min="15623" max="15623" width="22.140625" style="3" customWidth="1"/>
    <col min="15624" max="15624" width="22.85546875" style="3" customWidth="1"/>
    <col min="15625" max="15625" width="21.140625" style="3" bestFit="1" customWidth="1"/>
    <col min="15626" max="15626" width="20.7109375" style="3" customWidth="1"/>
    <col min="15627" max="15874" width="9.140625" style="3"/>
    <col min="15875" max="15875" width="13.42578125" style="3" customWidth="1"/>
    <col min="15876" max="15876" width="31" style="3" customWidth="1"/>
    <col min="15877" max="15877" width="64" style="3" customWidth="1"/>
    <col min="15878" max="15878" width="22.85546875" style="3" customWidth="1"/>
    <col min="15879" max="15879" width="22.140625" style="3" customWidth="1"/>
    <col min="15880" max="15880" width="22.85546875" style="3" customWidth="1"/>
    <col min="15881" max="15881" width="21.140625" style="3" bestFit="1" customWidth="1"/>
    <col min="15882" max="15882" width="20.7109375" style="3" customWidth="1"/>
    <col min="15883" max="16130" width="9.140625" style="3"/>
    <col min="16131" max="16131" width="13.42578125" style="3" customWidth="1"/>
    <col min="16132" max="16132" width="31" style="3" customWidth="1"/>
    <col min="16133" max="16133" width="64" style="3" customWidth="1"/>
    <col min="16134" max="16134" width="22.85546875" style="3" customWidth="1"/>
    <col min="16135" max="16135" width="22.140625" style="3" customWidth="1"/>
    <col min="16136" max="16136" width="22.85546875" style="3" customWidth="1"/>
    <col min="16137" max="16137" width="21.140625" style="3" bestFit="1" customWidth="1"/>
    <col min="16138" max="16138" width="20.7109375" style="3" customWidth="1"/>
    <col min="16139" max="16384" width="9.140625" style="3"/>
  </cols>
  <sheetData>
    <row r="1" spans="1:10" s="2" customFormat="1" ht="44.25" customHeight="1" x14ac:dyDescent="0.25">
      <c r="A1" s="69" t="s">
        <v>150</v>
      </c>
      <c r="B1" s="69"/>
      <c r="C1" s="69"/>
      <c r="D1" s="69"/>
      <c r="E1" s="69"/>
      <c r="F1" s="69"/>
      <c r="G1" s="69"/>
      <c r="H1" s="69"/>
      <c r="I1" s="69"/>
    </row>
    <row r="2" spans="1:10" s="2" customFormat="1" ht="19.5" customHeight="1" x14ac:dyDescent="0.25">
      <c r="A2" s="5"/>
      <c r="B2" s="5"/>
      <c r="C2" s="5"/>
      <c r="D2" s="6"/>
      <c r="E2" s="6"/>
      <c r="F2" s="6"/>
      <c r="G2" s="6"/>
      <c r="H2" s="6"/>
      <c r="I2" s="6" t="s">
        <v>42</v>
      </c>
    </row>
    <row r="3" spans="1:10" s="2" customFormat="1" ht="97.5" customHeight="1" x14ac:dyDescent="0.25">
      <c r="A3" s="7" t="s">
        <v>41</v>
      </c>
      <c r="B3" s="7" t="s">
        <v>40</v>
      </c>
      <c r="C3" s="7" t="s">
        <v>39</v>
      </c>
      <c r="D3" s="8" t="s">
        <v>151</v>
      </c>
      <c r="E3" s="8" t="s">
        <v>152</v>
      </c>
      <c r="F3" s="8" t="s">
        <v>153</v>
      </c>
      <c r="G3" s="8" t="s">
        <v>154</v>
      </c>
      <c r="H3" s="8"/>
      <c r="I3" s="8" t="s">
        <v>107</v>
      </c>
    </row>
    <row r="4" spans="1:10" s="2" customFormat="1" ht="30.75" customHeight="1" x14ac:dyDescent="0.25">
      <c r="A4" s="9"/>
      <c r="B4" s="34" t="s">
        <v>38</v>
      </c>
      <c r="C4" s="34" t="s">
        <v>37</v>
      </c>
      <c r="D4" s="35">
        <f>D5+D7+D12+D16+D18+D22+D24+D26+D29+D31</f>
        <v>50130000</v>
      </c>
      <c r="E4" s="35">
        <f>E5+E7+E12+E16+E18+E22+E24+E26+E29+E31</f>
        <v>0</v>
      </c>
      <c r="F4" s="35">
        <f>F5+F7+F12+F16+F18+F22+F24+F26+F29+F31</f>
        <v>0</v>
      </c>
      <c r="G4" s="35">
        <f>G5+G7+G12+G16+G18+G22+G24+G26+G29+G31</f>
        <v>-4133210</v>
      </c>
      <c r="H4" s="35">
        <f>H5+H7+H12+H16+H18+H22+H24+H26+H29+H31</f>
        <v>0</v>
      </c>
      <c r="I4" s="35">
        <f t="shared" ref="I4:I15" si="0">SUM(D4:H4)</f>
        <v>45996790</v>
      </c>
      <c r="J4" s="2" t="b">
        <f t="shared" ref="J4:J26" si="1">I4=SUM(D4:H4)</f>
        <v>1</v>
      </c>
    </row>
    <row r="5" spans="1:10" s="2" customFormat="1" ht="24.75" customHeight="1" x14ac:dyDescent="0.25">
      <c r="A5" s="12"/>
      <c r="B5" s="10" t="s">
        <v>36</v>
      </c>
      <c r="C5" s="38" t="s">
        <v>43</v>
      </c>
      <c r="D5" s="11">
        <f>D6</f>
        <v>28479000</v>
      </c>
      <c r="E5" s="11">
        <f t="shared" ref="E5:H5" si="2">E6</f>
        <v>0</v>
      </c>
      <c r="F5" s="11">
        <f t="shared" si="2"/>
        <v>0</v>
      </c>
      <c r="G5" s="11">
        <f t="shared" si="2"/>
        <v>-2178900</v>
      </c>
      <c r="H5" s="11">
        <f t="shared" si="2"/>
        <v>0</v>
      </c>
      <c r="I5" s="11">
        <f t="shared" si="0"/>
        <v>26300100</v>
      </c>
      <c r="J5" s="2" t="b">
        <f t="shared" si="1"/>
        <v>1</v>
      </c>
    </row>
    <row r="6" spans="1:10" s="2" customFormat="1" ht="25.5" customHeight="1" x14ac:dyDescent="0.25">
      <c r="A6" s="13"/>
      <c r="B6" s="14" t="s">
        <v>35</v>
      </c>
      <c r="C6" s="15" t="s">
        <v>34</v>
      </c>
      <c r="D6" s="16">
        <v>28479000</v>
      </c>
      <c r="E6" s="16"/>
      <c r="F6" s="16"/>
      <c r="G6" s="16">
        <v>-2178900</v>
      </c>
      <c r="H6" s="16"/>
      <c r="I6" s="16">
        <f t="shared" si="0"/>
        <v>26300100</v>
      </c>
      <c r="J6" s="2" t="b">
        <f t="shared" si="1"/>
        <v>1</v>
      </c>
    </row>
    <row r="7" spans="1:10" s="2" customFormat="1" ht="47.25" x14ac:dyDescent="0.25">
      <c r="A7" s="17"/>
      <c r="B7" s="18" t="s">
        <v>33</v>
      </c>
      <c r="C7" s="39" t="s">
        <v>32</v>
      </c>
      <c r="D7" s="11">
        <f>D8+D9+D10+D11</f>
        <v>5824000</v>
      </c>
      <c r="E7" s="11">
        <f t="shared" ref="E7:H7" si="3">E8+E9+E10+E11</f>
        <v>0</v>
      </c>
      <c r="F7" s="11">
        <f t="shared" si="3"/>
        <v>0</v>
      </c>
      <c r="G7" s="11">
        <f t="shared" si="3"/>
        <v>-597700</v>
      </c>
      <c r="H7" s="11">
        <f t="shared" si="3"/>
        <v>0</v>
      </c>
      <c r="I7" s="11">
        <f t="shared" si="0"/>
        <v>5226300</v>
      </c>
      <c r="J7" s="2" t="b">
        <f t="shared" si="1"/>
        <v>1</v>
      </c>
    </row>
    <row r="8" spans="1:10" s="2" customFormat="1" ht="66.75" customHeight="1" x14ac:dyDescent="0.25">
      <c r="A8" s="19"/>
      <c r="B8" s="19" t="s">
        <v>31</v>
      </c>
      <c r="C8" s="20" t="s">
        <v>30</v>
      </c>
      <c r="D8" s="16">
        <v>2669000</v>
      </c>
      <c r="E8" s="16"/>
      <c r="F8" s="16"/>
      <c r="G8" s="16">
        <v>-259400</v>
      </c>
      <c r="H8" s="16"/>
      <c r="I8" s="16">
        <f t="shared" si="0"/>
        <v>2409600</v>
      </c>
      <c r="J8" s="2" t="b">
        <f t="shared" si="1"/>
        <v>1</v>
      </c>
    </row>
    <row r="9" spans="1:10" s="2" customFormat="1" ht="86.25" customHeight="1" x14ac:dyDescent="0.25">
      <c r="A9" s="19"/>
      <c r="B9" s="19" t="s">
        <v>29</v>
      </c>
      <c r="C9" s="20" t="s">
        <v>28</v>
      </c>
      <c r="D9" s="16">
        <v>13700</v>
      </c>
      <c r="E9" s="16"/>
      <c r="F9" s="16"/>
      <c r="G9" s="16"/>
      <c r="H9" s="16"/>
      <c r="I9" s="16">
        <f t="shared" si="0"/>
        <v>13700</v>
      </c>
      <c r="J9" s="2" t="b">
        <f t="shared" si="1"/>
        <v>1</v>
      </c>
    </row>
    <row r="10" spans="1:10" s="2" customFormat="1" ht="78.75" x14ac:dyDescent="0.25">
      <c r="A10" s="13"/>
      <c r="B10" s="19" t="s">
        <v>27</v>
      </c>
      <c r="C10" s="20" t="s">
        <v>26</v>
      </c>
      <c r="D10" s="16">
        <v>3485700</v>
      </c>
      <c r="E10" s="16"/>
      <c r="F10" s="16"/>
      <c r="G10" s="16">
        <v>-248200</v>
      </c>
      <c r="H10" s="16"/>
      <c r="I10" s="16">
        <f t="shared" si="0"/>
        <v>3237500</v>
      </c>
      <c r="J10" s="2" t="b">
        <f t="shared" si="1"/>
        <v>1</v>
      </c>
    </row>
    <row r="11" spans="1:10" s="2" customFormat="1" ht="72" customHeight="1" x14ac:dyDescent="0.25">
      <c r="A11" s="19"/>
      <c r="B11" s="19" t="s">
        <v>25</v>
      </c>
      <c r="C11" s="20" t="s">
        <v>24</v>
      </c>
      <c r="D11" s="16">
        <v>-344400</v>
      </c>
      <c r="E11" s="16"/>
      <c r="F11" s="16"/>
      <c r="G11" s="16">
        <v>-90100</v>
      </c>
      <c r="H11" s="16"/>
      <c r="I11" s="16">
        <f t="shared" si="0"/>
        <v>-434500</v>
      </c>
      <c r="J11" s="2" t="b">
        <f t="shared" si="1"/>
        <v>1</v>
      </c>
    </row>
    <row r="12" spans="1:10" s="2" customFormat="1" ht="15.75" x14ac:dyDescent="0.25">
      <c r="A12" s="19"/>
      <c r="B12" s="10" t="s">
        <v>23</v>
      </c>
      <c r="C12" s="10" t="s">
        <v>22</v>
      </c>
      <c r="D12" s="11">
        <f>D13+D14+D15</f>
        <v>3101000</v>
      </c>
      <c r="E12" s="11">
        <f t="shared" ref="E12:H12" si="4">E13+E14+E15</f>
        <v>0</v>
      </c>
      <c r="F12" s="11">
        <f t="shared" si="4"/>
        <v>0</v>
      </c>
      <c r="G12" s="11">
        <f t="shared" si="4"/>
        <v>-706040</v>
      </c>
      <c r="H12" s="11">
        <f t="shared" si="4"/>
        <v>0</v>
      </c>
      <c r="I12" s="11">
        <f t="shared" si="0"/>
        <v>2394960</v>
      </c>
      <c r="J12" s="2" t="b">
        <f t="shared" si="1"/>
        <v>1</v>
      </c>
    </row>
    <row r="13" spans="1:10" s="2" customFormat="1" ht="31.5" x14ac:dyDescent="0.25">
      <c r="A13" s="19"/>
      <c r="B13" s="14" t="s">
        <v>44</v>
      </c>
      <c r="C13" s="15" t="s">
        <v>45</v>
      </c>
      <c r="D13" s="16">
        <v>1889000</v>
      </c>
      <c r="E13" s="16"/>
      <c r="F13" s="16"/>
      <c r="G13" s="16">
        <v>-133900</v>
      </c>
      <c r="H13" s="16"/>
      <c r="I13" s="16">
        <f t="shared" si="0"/>
        <v>1755100</v>
      </c>
      <c r="J13" s="2" t="b">
        <f t="shared" si="1"/>
        <v>1</v>
      </c>
    </row>
    <row r="14" spans="1:10" s="2" customFormat="1" ht="15.75" x14ac:dyDescent="0.25">
      <c r="A14" s="19"/>
      <c r="B14" s="14" t="s">
        <v>46</v>
      </c>
      <c r="C14" s="15" t="s">
        <v>47</v>
      </c>
      <c r="D14" s="16">
        <v>1200000</v>
      </c>
      <c r="E14" s="16"/>
      <c r="F14" s="16"/>
      <c r="G14" s="16">
        <v>-578140</v>
      </c>
      <c r="H14" s="16"/>
      <c r="I14" s="16">
        <f t="shared" si="0"/>
        <v>621860</v>
      </c>
      <c r="J14" s="2" t="b">
        <f t="shared" si="1"/>
        <v>1</v>
      </c>
    </row>
    <row r="15" spans="1:10" s="2" customFormat="1" ht="31.5" x14ac:dyDescent="0.25">
      <c r="A15" s="12"/>
      <c r="B15" s="14" t="s">
        <v>48</v>
      </c>
      <c r="C15" s="15" t="s">
        <v>49</v>
      </c>
      <c r="D15" s="16">
        <v>12000</v>
      </c>
      <c r="E15" s="16"/>
      <c r="F15" s="16"/>
      <c r="G15" s="16">
        <v>6000</v>
      </c>
      <c r="H15" s="16"/>
      <c r="I15" s="16">
        <f t="shared" si="0"/>
        <v>18000</v>
      </c>
      <c r="J15" s="2" t="b">
        <f t="shared" si="1"/>
        <v>1</v>
      </c>
    </row>
    <row r="16" spans="1:10" s="2" customFormat="1" ht="15.75" x14ac:dyDescent="0.25">
      <c r="A16" s="19"/>
      <c r="B16" s="10" t="s">
        <v>21</v>
      </c>
      <c r="C16" s="10" t="s">
        <v>20</v>
      </c>
      <c r="D16" s="11">
        <f>D17</f>
        <v>278000</v>
      </c>
      <c r="E16" s="11">
        <f t="shared" ref="E16:I16" si="5">E17</f>
        <v>0</v>
      </c>
      <c r="F16" s="11">
        <f t="shared" si="5"/>
        <v>0</v>
      </c>
      <c r="G16" s="11">
        <f t="shared" si="5"/>
        <v>43600</v>
      </c>
      <c r="H16" s="11">
        <f t="shared" si="5"/>
        <v>0</v>
      </c>
      <c r="I16" s="11">
        <f t="shared" si="5"/>
        <v>321600</v>
      </c>
      <c r="J16" s="2" t="b">
        <f t="shared" si="1"/>
        <v>1</v>
      </c>
    </row>
    <row r="17" spans="1:10" s="2" customFormat="1" ht="47.25" x14ac:dyDescent="0.25">
      <c r="A17" s="19"/>
      <c r="B17" s="14" t="s">
        <v>50</v>
      </c>
      <c r="C17" s="15" t="s">
        <v>51</v>
      </c>
      <c r="D17" s="16">
        <v>278000</v>
      </c>
      <c r="E17" s="16"/>
      <c r="F17" s="16"/>
      <c r="G17" s="16">
        <v>43600</v>
      </c>
      <c r="H17" s="16"/>
      <c r="I17" s="16">
        <f t="shared" ref="I17:I26" si="6">SUM(D17:H17)</f>
        <v>321600</v>
      </c>
      <c r="J17" s="2" t="b">
        <f t="shared" si="1"/>
        <v>1</v>
      </c>
    </row>
    <row r="18" spans="1:10" s="2" customFormat="1" ht="55.5" customHeight="1" x14ac:dyDescent="0.25">
      <c r="A18" s="19"/>
      <c r="B18" s="10" t="s">
        <v>19</v>
      </c>
      <c r="C18" s="10" t="s">
        <v>18</v>
      </c>
      <c r="D18" s="11">
        <f t="shared" ref="D18:H18" si="7">SUM(D19:D21)</f>
        <v>1202000</v>
      </c>
      <c r="E18" s="11">
        <f t="shared" si="7"/>
        <v>0</v>
      </c>
      <c r="F18" s="11">
        <f t="shared" si="7"/>
        <v>0</v>
      </c>
      <c r="G18" s="11">
        <f t="shared" si="7"/>
        <v>-768270</v>
      </c>
      <c r="H18" s="11">
        <f t="shared" si="7"/>
        <v>0</v>
      </c>
      <c r="I18" s="11">
        <f t="shared" si="6"/>
        <v>433730</v>
      </c>
      <c r="J18" s="2" t="b">
        <f t="shared" si="1"/>
        <v>1</v>
      </c>
    </row>
    <row r="19" spans="1:10" s="2" customFormat="1" ht="78.75" x14ac:dyDescent="0.25">
      <c r="A19" s="19"/>
      <c r="B19" s="14" t="s">
        <v>79</v>
      </c>
      <c r="C19" s="41" t="s">
        <v>80</v>
      </c>
      <c r="D19" s="16">
        <v>1000</v>
      </c>
      <c r="E19" s="16"/>
      <c r="F19" s="16"/>
      <c r="G19" s="16">
        <v>-470</v>
      </c>
      <c r="H19" s="16"/>
      <c r="I19" s="16">
        <f t="shared" si="6"/>
        <v>530</v>
      </c>
      <c r="J19" s="2" t="b">
        <f t="shared" si="1"/>
        <v>1</v>
      </c>
    </row>
    <row r="20" spans="1:10" s="2" customFormat="1" ht="90" customHeight="1" x14ac:dyDescent="0.25">
      <c r="A20" s="19"/>
      <c r="B20" s="14" t="s">
        <v>77</v>
      </c>
      <c r="C20" s="40" t="s">
        <v>78</v>
      </c>
      <c r="D20" s="16">
        <v>1201000</v>
      </c>
      <c r="E20" s="16"/>
      <c r="F20" s="16"/>
      <c r="G20" s="16">
        <v>-767800</v>
      </c>
      <c r="H20" s="16"/>
      <c r="I20" s="16">
        <f t="shared" si="6"/>
        <v>433200</v>
      </c>
      <c r="J20" s="2" t="b">
        <f t="shared" si="1"/>
        <v>1</v>
      </c>
    </row>
    <row r="21" spans="1:10" s="2" customFormat="1" ht="1.5" hidden="1" customHeight="1" x14ac:dyDescent="0.25">
      <c r="A21" s="19"/>
      <c r="B21" s="21"/>
      <c r="C21" s="22"/>
      <c r="D21" s="16"/>
      <c r="E21" s="16"/>
      <c r="F21" s="16"/>
      <c r="G21" s="16"/>
      <c r="H21" s="16"/>
      <c r="I21" s="16">
        <f t="shared" si="6"/>
        <v>0</v>
      </c>
      <c r="J21" s="2" t="b">
        <f t="shared" si="1"/>
        <v>1</v>
      </c>
    </row>
    <row r="22" spans="1:10" s="2" customFormat="1" ht="43.5" customHeight="1" x14ac:dyDescent="0.25">
      <c r="A22" s="19"/>
      <c r="B22" s="10" t="s">
        <v>17</v>
      </c>
      <c r="C22" s="10" t="s">
        <v>16</v>
      </c>
      <c r="D22" s="11">
        <f t="shared" ref="D22:H22" si="8">SUM(D23:D23)</f>
        <v>30000</v>
      </c>
      <c r="E22" s="11">
        <f t="shared" si="8"/>
        <v>0</v>
      </c>
      <c r="F22" s="11">
        <f t="shared" si="8"/>
        <v>0</v>
      </c>
      <c r="G22" s="11">
        <f t="shared" si="8"/>
        <v>-16100</v>
      </c>
      <c r="H22" s="11">
        <f t="shared" si="8"/>
        <v>0</v>
      </c>
      <c r="I22" s="11">
        <f t="shared" si="6"/>
        <v>13900</v>
      </c>
      <c r="J22" s="2" t="b">
        <f t="shared" si="1"/>
        <v>1</v>
      </c>
    </row>
    <row r="23" spans="1:10" s="2" customFormat="1" ht="15.75" x14ac:dyDescent="0.25">
      <c r="A23" s="17"/>
      <c r="B23" s="19" t="s">
        <v>81</v>
      </c>
      <c r="C23" s="20" t="s">
        <v>82</v>
      </c>
      <c r="D23" s="16">
        <v>30000</v>
      </c>
      <c r="E23" s="16"/>
      <c r="F23" s="16"/>
      <c r="G23" s="16">
        <v>-16100</v>
      </c>
      <c r="H23" s="16"/>
      <c r="I23" s="16">
        <f t="shared" si="6"/>
        <v>13900</v>
      </c>
      <c r="J23" s="2" t="b">
        <f t="shared" si="1"/>
        <v>1</v>
      </c>
    </row>
    <row r="24" spans="1:10" s="2" customFormat="1" ht="31.5" x14ac:dyDescent="0.25">
      <c r="A24" s="19"/>
      <c r="B24" s="10" t="s">
        <v>15</v>
      </c>
      <c r="C24" s="10" t="s">
        <v>14</v>
      </c>
      <c r="D24" s="11">
        <f>D25</f>
        <v>420000</v>
      </c>
      <c r="E24" s="11">
        <f t="shared" ref="E24:H24" si="9">E25</f>
        <v>0</v>
      </c>
      <c r="F24" s="11">
        <f t="shared" si="9"/>
        <v>0</v>
      </c>
      <c r="G24" s="11">
        <f t="shared" si="9"/>
        <v>0</v>
      </c>
      <c r="H24" s="11">
        <f t="shared" si="9"/>
        <v>0</v>
      </c>
      <c r="I24" s="11">
        <f t="shared" si="6"/>
        <v>420000</v>
      </c>
      <c r="J24" s="2" t="b">
        <f t="shared" si="1"/>
        <v>1</v>
      </c>
    </row>
    <row r="25" spans="1:10" s="2" customFormat="1" ht="15.75" x14ac:dyDescent="0.25">
      <c r="A25" s="12"/>
      <c r="B25" s="14" t="s">
        <v>83</v>
      </c>
      <c r="C25" s="41" t="s">
        <v>84</v>
      </c>
      <c r="D25" s="16">
        <v>420000</v>
      </c>
      <c r="E25" s="16"/>
      <c r="F25" s="16"/>
      <c r="G25" s="16"/>
      <c r="H25" s="16"/>
      <c r="I25" s="16">
        <f t="shared" si="6"/>
        <v>420000</v>
      </c>
      <c r="J25" s="2" t="b">
        <f t="shared" si="1"/>
        <v>1</v>
      </c>
    </row>
    <row r="26" spans="1:10" s="2" customFormat="1" ht="40.5" customHeight="1" x14ac:dyDescent="0.25">
      <c r="A26" s="17"/>
      <c r="B26" s="10" t="s">
        <v>13</v>
      </c>
      <c r="C26" s="10" t="s">
        <v>12</v>
      </c>
      <c r="D26" s="11">
        <f t="shared" ref="D26:H26" si="10">SUM(D27:D28)</f>
        <v>10790000</v>
      </c>
      <c r="E26" s="11">
        <f t="shared" si="10"/>
        <v>0</v>
      </c>
      <c r="F26" s="11">
        <f t="shared" si="10"/>
        <v>0</v>
      </c>
      <c r="G26" s="11">
        <f t="shared" si="10"/>
        <v>-148900</v>
      </c>
      <c r="H26" s="11">
        <f t="shared" si="10"/>
        <v>0</v>
      </c>
      <c r="I26" s="11">
        <f t="shared" si="6"/>
        <v>10641100</v>
      </c>
      <c r="J26" s="2" t="b">
        <f t="shared" si="1"/>
        <v>1</v>
      </c>
    </row>
    <row r="27" spans="1:10" s="2" customFormat="1" ht="15.75" hidden="1" x14ac:dyDescent="0.25">
      <c r="A27" s="19"/>
      <c r="B27" s="14"/>
      <c r="C27" s="41"/>
      <c r="D27" s="16"/>
      <c r="E27" s="16"/>
      <c r="F27" s="16"/>
      <c r="G27" s="16"/>
      <c r="H27" s="16"/>
      <c r="I27" s="16"/>
      <c r="J27" s="2" t="e">
        <f>#REF!=SUM(#REF!)</f>
        <v>#REF!</v>
      </c>
    </row>
    <row r="28" spans="1:10" s="2" customFormat="1" ht="31.5" x14ac:dyDescent="0.25">
      <c r="A28" s="19"/>
      <c r="B28" s="14" t="s">
        <v>85</v>
      </c>
      <c r="C28" s="40" t="s">
        <v>86</v>
      </c>
      <c r="D28" s="16">
        <v>10790000</v>
      </c>
      <c r="E28" s="16"/>
      <c r="F28" s="16"/>
      <c r="G28" s="16">
        <v>-148900</v>
      </c>
      <c r="H28" s="16"/>
      <c r="I28" s="16">
        <f t="shared" ref="I28:I72" si="11">SUM(D28:H28)</f>
        <v>10641100</v>
      </c>
      <c r="J28" s="2" t="b">
        <f>I27=SUM(D27:H27)</f>
        <v>1</v>
      </c>
    </row>
    <row r="29" spans="1:10" s="2" customFormat="1" ht="0.75" customHeight="1" x14ac:dyDescent="0.25">
      <c r="A29" s="19"/>
      <c r="B29" s="10" t="s">
        <v>11</v>
      </c>
      <c r="C29" s="10" t="s">
        <v>10</v>
      </c>
      <c r="D29" s="11">
        <f>D30</f>
        <v>0</v>
      </c>
      <c r="E29" s="11">
        <f t="shared" ref="E29:H29" si="12">E30</f>
        <v>0</v>
      </c>
      <c r="F29" s="11">
        <f t="shared" si="12"/>
        <v>0</v>
      </c>
      <c r="G29" s="11">
        <f t="shared" si="12"/>
        <v>0</v>
      </c>
      <c r="H29" s="11">
        <f t="shared" si="12"/>
        <v>0</v>
      </c>
      <c r="I29" s="11">
        <f t="shared" si="11"/>
        <v>0</v>
      </c>
      <c r="J29" s="2" t="e">
        <f>#REF!=SUM(#REF!)</f>
        <v>#REF!</v>
      </c>
    </row>
    <row r="30" spans="1:10" s="2" customFormat="1" ht="47.25" hidden="1" x14ac:dyDescent="0.25">
      <c r="A30" s="19"/>
      <c r="B30" s="14" t="s">
        <v>87</v>
      </c>
      <c r="C30" s="15" t="s">
        <v>88</v>
      </c>
      <c r="D30" s="16"/>
      <c r="E30" s="16"/>
      <c r="F30" s="16"/>
      <c r="G30" s="16"/>
      <c r="H30" s="16"/>
      <c r="I30" s="16">
        <f t="shared" si="11"/>
        <v>0</v>
      </c>
      <c r="J30" s="2" t="b">
        <f>I29=SUM(D29:H29)</f>
        <v>1</v>
      </c>
    </row>
    <row r="31" spans="1:10" s="2" customFormat="1" ht="21" customHeight="1" x14ac:dyDescent="0.25">
      <c r="A31" s="19"/>
      <c r="B31" s="10" t="s">
        <v>9</v>
      </c>
      <c r="C31" s="10" t="s">
        <v>52</v>
      </c>
      <c r="D31" s="11">
        <f>SUM(D32:D47)</f>
        <v>6000</v>
      </c>
      <c r="E31" s="11">
        <f t="shared" ref="E31:F31" si="13">SUM(E32:E47)</f>
        <v>0</v>
      </c>
      <c r="F31" s="11">
        <f t="shared" si="13"/>
        <v>0</v>
      </c>
      <c r="G31" s="11">
        <f>SUM(G32:G48)</f>
        <v>239100</v>
      </c>
      <c r="H31" s="11">
        <f t="shared" ref="H31" si="14">SUM(H38:H47)</f>
        <v>0</v>
      </c>
      <c r="I31" s="11">
        <f t="shared" si="11"/>
        <v>245100</v>
      </c>
      <c r="J31" s="2" t="b">
        <f>I30=SUM(D30:H30)</f>
        <v>1</v>
      </c>
    </row>
    <row r="32" spans="1:10" s="2" customFormat="1" ht="78.75" x14ac:dyDescent="0.25">
      <c r="A32" s="19"/>
      <c r="B32" s="14" t="s">
        <v>108</v>
      </c>
      <c r="C32" s="51" t="s">
        <v>109</v>
      </c>
      <c r="D32" s="16">
        <v>2000</v>
      </c>
      <c r="E32" s="16"/>
      <c r="F32" s="16"/>
      <c r="G32" s="16">
        <v>19700</v>
      </c>
      <c r="H32" s="11"/>
      <c r="I32" s="16">
        <f t="shared" si="11"/>
        <v>21700</v>
      </c>
    </row>
    <row r="33" spans="1:10" s="2" customFormat="1" ht="94.5" x14ac:dyDescent="0.25">
      <c r="A33" s="19"/>
      <c r="B33" s="14" t="s">
        <v>110</v>
      </c>
      <c r="C33" s="52" t="s">
        <v>111</v>
      </c>
      <c r="D33" s="16">
        <v>1000</v>
      </c>
      <c r="E33" s="16"/>
      <c r="F33" s="16"/>
      <c r="G33" s="16">
        <v>-1000</v>
      </c>
      <c r="H33" s="11"/>
      <c r="I33" s="16">
        <f t="shared" si="11"/>
        <v>0</v>
      </c>
    </row>
    <row r="34" spans="1:10" s="2" customFormat="1" ht="78.75" x14ac:dyDescent="0.25">
      <c r="A34" s="19"/>
      <c r="B34" s="14" t="s">
        <v>112</v>
      </c>
      <c r="C34" s="52" t="s">
        <v>113</v>
      </c>
      <c r="D34" s="16">
        <v>2000</v>
      </c>
      <c r="E34" s="16"/>
      <c r="F34" s="16"/>
      <c r="G34" s="16">
        <v>3800</v>
      </c>
      <c r="H34" s="11"/>
      <c r="I34" s="16">
        <f t="shared" si="11"/>
        <v>5800</v>
      </c>
    </row>
    <row r="35" spans="1:10" s="2" customFormat="1" ht="94.5" x14ac:dyDescent="0.25">
      <c r="A35" s="19"/>
      <c r="B35" s="14" t="s">
        <v>114</v>
      </c>
      <c r="C35" s="53" t="s">
        <v>115</v>
      </c>
      <c r="D35" s="16"/>
      <c r="E35" s="16"/>
      <c r="F35" s="16"/>
      <c r="G35" s="16">
        <v>0</v>
      </c>
      <c r="H35" s="11"/>
      <c r="I35" s="16">
        <f t="shared" si="11"/>
        <v>0</v>
      </c>
    </row>
    <row r="36" spans="1:10" s="2" customFormat="1" ht="78.75" x14ac:dyDescent="0.25">
      <c r="A36" s="19"/>
      <c r="B36" s="67" t="s">
        <v>159</v>
      </c>
      <c r="C36" s="68" t="s">
        <v>160</v>
      </c>
      <c r="D36" s="16"/>
      <c r="E36" s="16"/>
      <c r="F36" s="16"/>
      <c r="G36" s="16">
        <v>1000</v>
      </c>
      <c r="H36" s="11"/>
      <c r="I36" s="16">
        <f t="shared" si="11"/>
        <v>1000</v>
      </c>
    </row>
    <row r="37" spans="1:10" s="2" customFormat="1" ht="94.5" x14ac:dyDescent="0.25">
      <c r="A37" s="19"/>
      <c r="B37" s="14" t="s">
        <v>116</v>
      </c>
      <c r="C37" s="54" t="s">
        <v>117</v>
      </c>
      <c r="D37" s="16"/>
      <c r="E37" s="16"/>
      <c r="F37" s="16"/>
      <c r="G37" s="16">
        <v>15000</v>
      </c>
      <c r="H37" s="11"/>
      <c r="I37" s="16">
        <f t="shared" si="11"/>
        <v>15000</v>
      </c>
    </row>
    <row r="38" spans="1:10" s="2" customFormat="1" ht="126" x14ac:dyDescent="0.25">
      <c r="A38" s="12"/>
      <c r="B38" s="14" t="s">
        <v>118</v>
      </c>
      <c r="C38" s="53" t="s">
        <v>119</v>
      </c>
      <c r="D38" s="16"/>
      <c r="E38" s="16"/>
      <c r="F38" s="16"/>
      <c r="G38" s="16">
        <v>0</v>
      </c>
      <c r="H38" s="16"/>
      <c r="I38" s="16">
        <f t="shared" si="11"/>
        <v>0</v>
      </c>
      <c r="J38" s="2" t="b">
        <f>I31=SUM(D31:H31)</f>
        <v>1</v>
      </c>
    </row>
    <row r="39" spans="1:10" s="2" customFormat="1" ht="94.5" x14ac:dyDescent="0.25">
      <c r="A39" s="19"/>
      <c r="B39" s="14" t="s">
        <v>120</v>
      </c>
      <c r="C39" s="53" t="s">
        <v>121</v>
      </c>
      <c r="D39" s="16"/>
      <c r="E39" s="16"/>
      <c r="F39" s="16"/>
      <c r="G39" s="16">
        <v>0</v>
      </c>
      <c r="H39" s="16"/>
      <c r="I39" s="16">
        <f t="shared" si="11"/>
        <v>0</v>
      </c>
      <c r="J39" s="2" t="e">
        <f>#REF!=SUM(#REF!)</f>
        <v>#REF!</v>
      </c>
    </row>
    <row r="40" spans="1:10" s="2" customFormat="1" ht="126" x14ac:dyDescent="0.25">
      <c r="A40" s="19"/>
      <c r="B40" s="14" t="s">
        <v>122</v>
      </c>
      <c r="C40" s="55" t="s">
        <v>123</v>
      </c>
      <c r="D40" s="16"/>
      <c r="E40" s="16"/>
      <c r="F40" s="16"/>
      <c r="G40" s="16"/>
      <c r="H40" s="16"/>
      <c r="I40" s="16">
        <f t="shared" si="11"/>
        <v>0</v>
      </c>
      <c r="J40" s="2" t="b">
        <f t="shared" ref="J40:J45" si="15">I39=SUM(D39:H39)</f>
        <v>1</v>
      </c>
    </row>
    <row r="41" spans="1:10" s="2" customFormat="1" ht="78.75" x14ac:dyDescent="0.25">
      <c r="A41" s="13"/>
      <c r="B41" s="14" t="s">
        <v>124</v>
      </c>
      <c r="C41" s="52" t="s">
        <v>125</v>
      </c>
      <c r="D41" s="16">
        <v>0</v>
      </c>
      <c r="E41" s="16"/>
      <c r="F41" s="16"/>
      <c r="G41" s="16">
        <v>5000</v>
      </c>
      <c r="H41" s="16"/>
      <c r="I41" s="16">
        <f t="shared" si="11"/>
        <v>5000</v>
      </c>
      <c r="J41" s="2" t="b">
        <f t="shared" si="15"/>
        <v>1</v>
      </c>
    </row>
    <row r="42" spans="1:10" s="2" customFormat="1" ht="94.5" x14ac:dyDescent="0.25">
      <c r="A42" s="19"/>
      <c r="B42" s="56" t="s">
        <v>126</v>
      </c>
      <c r="C42" s="57" t="s">
        <v>127</v>
      </c>
      <c r="D42" s="16">
        <v>1000</v>
      </c>
      <c r="E42" s="16"/>
      <c r="F42" s="16"/>
      <c r="G42" s="16">
        <v>9100</v>
      </c>
      <c r="H42" s="16"/>
      <c r="I42" s="16">
        <f t="shared" si="11"/>
        <v>10100</v>
      </c>
      <c r="J42" s="2" t="b">
        <f t="shared" si="15"/>
        <v>1</v>
      </c>
    </row>
    <row r="43" spans="1:10" s="2" customFormat="1" ht="141.75" x14ac:dyDescent="0.25">
      <c r="A43" s="12"/>
      <c r="B43" s="56" t="s">
        <v>128</v>
      </c>
      <c r="C43" s="57" t="s">
        <v>129</v>
      </c>
      <c r="D43" s="16"/>
      <c r="E43" s="16"/>
      <c r="F43" s="16"/>
      <c r="G43" s="16">
        <v>90000</v>
      </c>
      <c r="H43" s="16"/>
      <c r="I43" s="16">
        <f t="shared" si="11"/>
        <v>90000</v>
      </c>
      <c r="J43" s="2" t="b">
        <f t="shared" si="15"/>
        <v>1</v>
      </c>
    </row>
    <row r="44" spans="1:10" s="2" customFormat="1" ht="63" x14ac:dyDescent="0.25">
      <c r="A44" s="19"/>
      <c r="B44" s="56" t="s">
        <v>130</v>
      </c>
      <c r="C44" s="58" t="s">
        <v>131</v>
      </c>
      <c r="D44" s="16">
        <v>0</v>
      </c>
      <c r="E44" s="16"/>
      <c r="F44" s="16"/>
      <c r="G44" s="16">
        <v>43785</v>
      </c>
      <c r="H44" s="16"/>
      <c r="I44" s="16">
        <f t="shared" si="11"/>
        <v>43785</v>
      </c>
      <c r="J44" s="2" t="b">
        <f t="shared" si="15"/>
        <v>1</v>
      </c>
    </row>
    <row r="45" spans="1:10" s="4" customFormat="1" ht="78.75" x14ac:dyDescent="0.25">
      <c r="A45" s="21"/>
      <c r="B45" s="56" t="s">
        <v>132</v>
      </c>
      <c r="C45" s="53" t="s">
        <v>133</v>
      </c>
      <c r="D45" s="16"/>
      <c r="E45" s="16"/>
      <c r="F45" s="16"/>
      <c r="G45" s="16">
        <v>0</v>
      </c>
      <c r="H45" s="16"/>
      <c r="I45" s="16">
        <f t="shared" si="11"/>
        <v>0</v>
      </c>
      <c r="J45" s="4" t="b">
        <f t="shared" si="15"/>
        <v>1</v>
      </c>
    </row>
    <row r="46" spans="1:10" s="4" customFormat="1" ht="78.75" x14ac:dyDescent="0.25">
      <c r="A46" s="21"/>
      <c r="B46" s="59" t="s">
        <v>134</v>
      </c>
      <c r="C46" s="60" t="s">
        <v>135</v>
      </c>
      <c r="D46" s="16">
        <v>0</v>
      </c>
      <c r="E46" s="16"/>
      <c r="F46" s="16"/>
      <c r="G46" s="16">
        <v>14500</v>
      </c>
      <c r="H46" s="16"/>
      <c r="I46" s="16">
        <f t="shared" si="11"/>
        <v>14500</v>
      </c>
    </row>
    <row r="47" spans="1:10" s="2" customFormat="1" ht="78.75" x14ac:dyDescent="0.25">
      <c r="A47" s="19"/>
      <c r="B47" s="61" t="s">
        <v>136</v>
      </c>
      <c r="C47" s="53" t="s">
        <v>137</v>
      </c>
      <c r="D47" s="16"/>
      <c r="E47" s="16"/>
      <c r="F47" s="16"/>
      <c r="G47" s="16">
        <v>775</v>
      </c>
      <c r="H47" s="16"/>
      <c r="I47" s="16">
        <f t="shared" si="11"/>
        <v>775</v>
      </c>
      <c r="J47" s="2" t="b">
        <f>I46=SUM(D46:H46)</f>
        <v>1</v>
      </c>
    </row>
    <row r="48" spans="1:10" s="2" customFormat="1" ht="47.25" x14ac:dyDescent="0.25">
      <c r="A48" s="19"/>
      <c r="B48" s="67" t="s">
        <v>161</v>
      </c>
      <c r="C48" s="68" t="s">
        <v>162</v>
      </c>
      <c r="D48" s="16"/>
      <c r="E48" s="16"/>
      <c r="F48" s="16"/>
      <c r="G48" s="16">
        <v>37440</v>
      </c>
      <c r="H48" s="16"/>
      <c r="I48" s="16">
        <f t="shared" si="11"/>
        <v>37440</v>
      </c>
    </row>
    <row r="49" spans="1:10" s="4" customFormat="1" ht="15.75" x14ac:dyDescent="0.25">
      <c r="A49" s="21"/>
      <c r="B49" s="34" t="s">
        <v>8</v>
      </c>
      <c r="C49" s="34" t="s">
        <v>7</v>
      </c>
      <c r="D49" s="35">
        <f t="shared" ref="D49:H49" si="16">D50+D78+D80</f>
        <v>127371595.09999999</v>
      </c>
      <c r="E49" s="35">
        <f t="shared" si="16"/>
        <v>1278666.67</v>
      </c>
      <c r="F49" s="35">
        <f t="shared" si="16"/>
        <v>13264308.43</v>
      </c>
      <c r="G49" s="35">
        <f t="shared" si="16"/>
        <v>-8677495.7800000012</v>
      </c>
      <c r="H49" s="35">
        <f t="shared" si="16"/>
        <v>0</v>
      </c>
      <c r="I49" s="35">
        <f t="shared" si="11"/>
        <v>133237074.41999999</v>
      </c>
      <c r="J49" s="4" t="e">
        <f>#REF!=SUM(#REF!)</f>
        <v>#REF!</v>
      </c>
    </row>
    <row r="50" spans="1:10" s="2" customFormat="1" ht="31.5" x14ac:dyDescent="0.25">
      <c r="A50" s="19"/>
      <c r="B50" s="10" t="s">
        <v>6</v>
      </c>
      <c r="C50" s="24" t="s">
        <v>5</v>
      </c>
      <c r="D50" s="11">
        <f t="shared" ref="D50:H50" si="17">D51+D56+D66+D74</f>
        <v>127371595.09999999</v>
      </c>
      <c r="E50" s="11">
        <f t="shared" si="17"/>
        <v>1278666.67</v>
      </c>
      <c r="F50" s="11">
        <f t="shared" si="17"/>
        <v>13264308.43</v>
      </c>
      <c r="G50" s="11">
        <f t="shared" si="17"/>
        <v>-8677495.7800000012</v>
      </c>
      <c r="H50" s="11">
        <f t="shared" si="17"/>
        <v>0</v>
      </c>
      <c r="I50" s="11">
        <f t="shared" si="11"/>
        <v>133237074.41999999</v>
      </c>
      <c r="J50" s="2" t="b">
        <f>I49=SUM(D49:H49)</f>
        <v>1</v>
      </c>
    </row>
    <row r="51" spans="1:10" s="2" customFormat="1" ht="31.5" x14ac:dyDescent="0.25">
      <c r="A51" s="19"/>
      <c r="B51" s="29" t="s">
        <v>53</v>
      </c>
      <c r="C51" s="30" t="s">
        <v>54</v>
      </c>
      <c r="D51" s="31">
        <f>D52+D53+D54+D55</f>
        <v>25903000</v>
      </c>
      <c r="E51" s="31">
        <f t="shared" ref="E51:G51" si="18">E52+E53+E54+E55</f>
        <v>0</v>
      </c>
      <c r="F51" s="31">
        <f t="shared" si="18"/>
        <v>66820</v>
      </c>
      <c r="G51" s="31">
        <f t="shared" si="18"/>
        <v>7000000</v>
      </c>
      <c r="H51" s="31">
        <f t="shared" ref="H51" si="19">H52+H53</f>
        <v>0</v>
      </c>
      <c r="I51" s="31">
        <f t="shared" si="11"/>
        <v>32969820</v>
      </c>
      <c r="J51" s="2" t="b">
        <f>I50=SUM(D50:H50)</f>
        <v>1</v>
      </c>
    </row>
    <row r="52" spans="1:10" s="2" customFormat="1" ht="31.5" x14ac:dyDescent="0.25">
      <c r="A52" s="19"/>
      <c r="B52" s="25" t="s">
        <v>55</v>
      </c>
      <c r="C52" s="26" t="s">
        <v>56</v>
      </c>
      <c r="D52" s="16">
        <v>12407000</v>
      </c>
      <c r="E52" s="16"/>
      <c r="F52" s="16"/>
      <c r="G52" s="16"/>
      <c r="H52" s="16"/>
      <c r="I52" s="16">
        <f t="shared" si="11"/>
        <v>12407000</v>
      </c>
      <c r="J52" s="2" t="b">
        <f>I51=SUM(D51:H51)</f>
        <v>1</v>
      </c>
    </row>
    <row r="53" spans="1:10" s="2" customFormat="1" ht="31.5" x14ac:dyDescent="0.25">
      <c r="A53" s="19"/>
      <c r="B53" s="25" t="s">
        <v>57</v>
      </c>
      <c r="C53" s="26" t="s">
        <v>58</v>
      </c>
      <c r="D53" s="16">
        <v>13496000</v>
      </c>
      <c r="E53" s="16"/>
      <c r="F53" s="16"/>
      <c r="G53" s="16">
        <v>7000000</v>
      </c>
      <c r="H53" s="16"/>
      <c r="I53" s="16">
        <f t="shared" si="11"/>
        <v>20496000</v>
      </c>
      <c r="J53" s="2" t="b">
        <f>I52=SUM(D52:H52)</f>
        <v>1</v>
      </c>
    </row>
    <row r="54" spans="1:10" s="2" customFormat="1" ht="99.75" customHeight="1" x14ac:dyDescent="0.25">
      <c r="A54" s="19"/>
      <c r="B54" s="42" t="s">
        <v>138</v>
      </c>
      <c r="C54" s="43" t="s">
        <v>139</v>
      </c>
      <c r="D54" s="16"/>
      <c r="E54" s="16"/>
      <c r="F54" s="16">
        <v>66820</v>
      </c>
      <c r="G54" s="16"/>
      <c r="H54" s="16"/>
      <c r="I54" s="16">
        <f t="shared" si="11"/>
        <v>66820</v>
      </c>
    </row>
    <row r="55" spans="1:10" s="2" customFormat="1" ht="15.75" x14ac:dyDescent="0.25">
      <c r="A55" s="19"/>
      <c r="B55" s="36" t="s">
        <v>140</v>
      </c>
      <c r="C55" s="40" t="s">
        <v>141</v>
      </c>
      <c r="D55" s="16"/>
      <c r="E55" s="16"/>
      <c r="F55" s="16"/>
      <c r="G55" s="16"/>
      <c r="H55" s="16"/>
      <c r="I55" s="16">
        <f t="shared" si="11"/>
        <v>0</v>
      </c>
    </row>
    <row r="56" spans="1:10" s="2" customFormat="1" ht="31.5" x14ac:dyDescent="0.25">
      <c r="A56" s="19"/>
      <c r="B56" s="29" t="s">
        <v>59</v>
      </c>
      <c r="C56" s="30" t="s">
        <v>4</v>
      </c>
      <c r="D56" s="31">
        <f t="shared" ref="D56:H56" si="20">SUM(D57:D65)</f>
        <v>26826774</v>
      </c>
      <c r="E56" s="31">
        <f t="shared" si="20"/>
        <v>1278666.67</v>
      </c>
      <c r="F56" s="31">
        <f t="shared" si="20"/>
        <v>6299678.4299999997</v>
      </c>
      <c r="G56" s="31">
        <f t="shared" si="20"/>
        <v>-19679521.23</v>
      </c>
      <c r="H56" s="31">
        <f t="shared" si="20"/>
        <v>0</v>
      </c>
      <c r="I56" s="31">
        <f t="shared" si="11"/>
        <v>14725597.870000001</v>
      </c>
      <c r="J56" s="2" t="b">
        <f>I53=SUM(D53:H53)</f>
        <v>1</v>
      </c>
    </row>
    <row r="57" spans="1:10" s="2" customFormat="1" ht="47.25" x14ac:dyDescent="0.25">
      <c r="A57" s="17"/>
      <c r="B57" s="42" t="s">
        <v>89</v>
      </c>
      <c r="C57" s="43" t="s">
        <v>60</v>
      </c>
      <c r="D57" s="16">
        <v>0</v>
      </c>
      <c r="E57" s="16"/>
      <c r="F57" s="16">
        <v>6047768.4299999997</v>
      </c>
      <c r="G57" s="16"/>
      <c r="H57" s="16"/>
      <c r="I57" s="16">
        <f t="shared" si="11"/>
        <v>6047768.4299999997</v>
      </c>
      <c r="J57" s="2" t="b">
        <f>I56=SUM(D56:H56)</f>
        <v>1</v>
      </c>
    </row>
    <row r="58" spans="1:10" s="2" customFormat="1" ht="72.75" customHeight="1" x14ac:dyDescent="0.25">
      <c r="A58" s="17"/>
      <c r="B58" s="66" t="s">
        <v>157</v>
      </c>
      <c r="C58" s="62" t="s">
        <v>158</v>
      </c>
      <c r="D58" s="16"/>
      <c r="E58" s="16">
        <v>112000</v>
      </c>
      <c r="F58" s="16"/>
      <c r="G58" s="16"/>
      <c r="H58" s="16"/>
      <c r="I58" s="16">
        <f t="shared" si="11"/>
        <v>112000</v>
      </c>
    </row>
    <row r="59" spans="1:10" s="2" customFormat="1" ht="47.25" x14ac:dyDescent="0.25">
      <c r="A59" s="17"/>
      <c r="B59" s="36" t="s">
        <v>155</v>
      </c>
      <c r="C59" s="65" t="s">
        <v>156</v>
      </c>
      <c r="D59" s="16">
        <v>3010202</v>
      </c>
      <c r="E59" s="16"/>
      <c r="F59" s="16"/>
      <c r="G59" s="16"/>
      <c r="H59" s="16"/>
      <c r="I59" s="16">
        <f t="shared" si="11"/>
        <v>3010202</v>
      </c>
      <c r="J59" s="2" t="b">
        <f>I57=SUM(D57:H57)</f>
        <v>1</v>
      </c>
    </row>
    <row r="60" spans="1:10" s="2" customFormat="1" ht="78.75" x14ac:dyDescent="0.25">
      <c r="A60" s="19"/>
      <c r="B60" s="44" t="s">
        <v>90</v>
      </c>
      <c r="C60" s="45" t="s">
        <v>91</v>
      </c>
      <c r="D60" s="16">
        <v>511114</v>
      </c>
      <c r="E60" s="16"/>
      <c r="F60" s="16"/>
      <c r="G60" s="16"/>
      <c r="H60" s="16"/>
      <c r="I60" s="16">
        <f t="shared" si="11"/>
        <v>511114</v>
      </c>
      <c r="J60" s="2" t="b">
        <f>I59=SUM(D59:H59)</f>
        <v>1</v>
      </c>
    </row>
    <row r="61" spans="1:10" s="2" customFormat="1" ht="71.25" customHeight="1" x14ac:dyDescent="0.25">
      <c r="A61" s="19"/>
      <c r="B61" s="44" t="s">
        <v>142</v>
      </c>
      <c r="C61" s="45" t="s">
        <v>143</v>
      </c>
      <c r="D61" s="16"/>
      <c r="E61" s="16"/>
      <c r="F61" s="16">
        <v>551910</v>
      </c>
      <c r="G61" s="16"/>
      <c r="H61" s="16"/>
      <c r="I61" s="16">
        <f t="shared" si="11"/>
        <v>551910</v>
      </c>
    </row>
    <row r="62" spans="1:10" s="2" customFormat="1" ht="63" x14ac:dyDescent="0.25">
      <c r="A62" s="19"/>
      <c r="B62" s="46" t="s">
        <v>92</v>
      </c>
      <c r="C62" s="47" t="s">
        <v>93</v>
      </c>
      <c r="D62" s="16">
        <v>1034000</v>
      </c>
      <c r="E62" s="16">
        <v>-100000</v>
      </c>
      <c r="F62" s="16"/>
      <c r="G62" s="16"/>
      <c r="H62" s="16"/>
      <c r="I62" s="16">
        <f t="shared" si="11"/>
        <v>934000</v>
      </c>
    </row>
    <row r="63" spans="1:10" s="2" customFormat="1" ht="31.5" x14ac:dyDescent="0.25">
      <c r="A63" s="19"/>
      <c r="B63" s="48" t="s">
        <v>75</v>
      </c>
      <c r="C63" s="49" t="s">
        <v>76</v>
      </c>
      <c r="D63" s="16">
        <v>1368540</v>
      </c>
      <c r="E63" s="16"/>
      <c r="F63" s="16"/>
      <c r="G63" s="16"/>
      <c r="H63" s="16"/>
      <c r="I63" s="16">
        <f t="shared" si="11"/>
        <v>1368540</v>
      </c>
    </row>
    <row r="64" spans="1:10" s="2" customFormat="1" ht="31.5" x14ac:dyDescent="0.25">
      <c r="A64" s="19"/>
      <c r="B64" s="21" t="s">
        <v>94</v>
      </c>
      <c r="C64" s="50" t="s">
        <v>95</v>
      </c>
      <c r="D64" s="16"/>
      <c r="E64" s="16">
        <v>100000</v>
      </c>
      <c r="F64" s="16"/>
      <c r="G64" s="16"/>
      <c r="H64" s="16"/>
      <c r="I64" s="16">
        <f t="shared" si="11"/>
        <v>100000</v>
      </c>
    </row>
    <row r="65" spans="1:10" s="4" customFormat="1" ht="18.75" customHeight="1" x14ac:dyDescent="0.25">
      <c r="A65" s="21"/>
      <c r="B65" s="25" t="s">
        <v>96</v>
      </c>
      <c r="C65" s="26" t="s">
        <v>61</v>
      </c>
      <c r="D65" s="16">
        <v>20902918</v>
      </c>
      <c r="E65" s="16">
        <v>1166666.67</v>
      </c>
      <c r="F65" s="16">
        <v>-300000</v>
      </c>
      <c r="G65" s="16">
        <v>-19679521.23</v>
      </c>
      <c r="H65" s="16"/>
      <c r="I65" s="16">
        <f t="shared" si="11"/>
        <v>2090063.4400000013</v>
      </c>
      <c r="J65" s="4" t="b">
        <f>I62=SUM(D62:H62)</f>
        <v>1</v>
      </c>
    </row>
    <row r="66" spans="1:10" s="2" customFormat="1" ht="31.5" x14ac:dyDescent="0.25">
      <c r="A66" s="19"/>
      <c r="B66" s="29" t="s">
        <v>62</v>
      </c>
      <c r="C66" s="30" t="s">
        <v>63</v>
      </c>
      <c r="D66" s="31">
        <f>SUM(D67:D73)</f>
        <v>68808224.099999994</v>
      </c>
      <c r="E66" s="31">
        <f t="shared" ref="E66:G66" si="21">SUM(E67:E73)</f>
        <v>0</v>
      </c>
      <c r="F66" s="31">
        <f t="shared" si="21"/>
        <v>170166</v>
      </c>
      <c r="G66" s="31">
        <f t="shared" si="21"/>
        <v>7504818.4500000002</v>
      </c>
      <c r="H66" s="31">
        <f t="shared" ref="H66" si="22">SUM(H67:H72)</f>
        <v>0</v>
      </c>
      <c r="I66" s="31">
        <f t="shared" si="11"/>
        <v>76483208.549999997</v>
      </c>
      <c r="J66" s="2" t="b">
        <f>I65=SUM(D65:H65)</f>
        <v>1</v>
      </c>
    </row>
    <row r="67" spans="1:10" s="2" customFormat="1" ht="31.5" x14ac:dyDescent="0.25">
      <c r="A67" s="19"/>
      <c r="B67" s="21" t="s">
        <v>97</v>
      </c>
      <c r="C67" s="23" t="s">
        <v>98</v>
      </c>
      <c r="D67" s="64">
        <v>63570534.57</v>
      </c>
      <c r="E67" s="16"/>
      <c r="F67" s="16"/>
      <c r="G67" s="16">
        <v>7614940.4500000002</v>
      </c>
      <c r="H67" s="16"/>
      <c r="I67" s="16">
        <f t="shared" si="11"/>
        <v>71185475.019999996</v>
      </c>
      <c r="J67" s="2" t="b">
        <f>I66=SUM(D66:H66)</f>
        <v>1</v>
      </c>
    </row>
    <row r="68" spans="1:10" s="2" customFormat="1" ht="78.75" x14ac:dyDescent="0.25">
      <c r="A68" s="19"/>
      <c r="B68" s="25" t="s">
        <v>99</v>
      </c>
      <c r="C68" s="26" t="s">
        <v>100</v>
      </c>
      <c r="D68" s="64">
        <v>418495</v>
      </c>
      <c r="E68" s="16"/>
      <c r="F68" s="16"/>
      <c r="G68" s="16"/>
      <c r="H68" s="16"/>
      <c r="I68" s="16">
        <f t="shared" si="11"/>
        <v>418495</v>
      </c>
      <c r="J68" s="2" t="b">
        <f>I67=SUM(D67:H67)</f>
        <v>1</v>
      </c>
    </row>
    <row r="69" spans="1:10" s="2" customFormat="1" ht="67.5" customHeight="1" x14ac:dyDescent="0.25">
      <c r="A69" s="19"/>
      <c r="B69" s="25" t="s">
        <v>101</v>
      </c>
      <c r="C69" s="26" t="s">
        <v>102</v>
      </c>
      <c r="D69" s="64">
        <v>4014384</v>
      </c>
      <c r="E69" s="16"/>
      <c r="F69" s="16"/>
      <c r="G69" s="16"/>
      <c r="H69" s="16"/>
      <c r="I69" s="16">
        <f t="shared" si="11"/>
        <v>4014384</v>
      </c>
    </row>
    <row r="70" spans="1:10" s="2" customFormat="1" ht="47.25" x14ac:dyDescent="0.25">
      <c r="A70" s="19"/>
      <c r="B70" s="25" t="s">
        <v>103</v>
      </c>
      <c r="C70" s="26" t="s">
        <v>64</v>
      </c>
      <c r="D70" s="64">
        <v>606592</v>
      </c>
      <c r="E70" s="16"/>
      <c r="F70" s="16">
        <v>60044</v>
      </c>
      <c r="G70" s="16"/>
      <c r="H70" s="16"/>
      <c r="I70" s="16">
        <f t="shared" si="11"/>
        <v>666636</v>
      </c>
      <c r="J70" s="2" t="b">
        <f>I69=SUM(D69:H69)</f>
        <v>1</v>
      </c>
    </row>
    <row r="71" spans="1:10" s="2" customFormat="1" ht="63" x14ac:dyDescent="0.25">
      <c r="A71" s="19"/>
      <c r="B71" s="36" t="s">
        <v>104</v>
      </c>
      <c r="C71" s="37" t="s">
        <v>105</v>
      </c>
      <c r="D71" s="64">
        <v>6640</v>
      </c>
      <c r="E71" s="16"/>
      <c r="F71" s="16"/>
      <c r="G71" s="16"/>
      <c r="H71" s="16"/>
      <c r="I71" s="16">
        <f t="shared" si="11"/>
        <v>6640</v>
      </c>
      <c r="J71" s="2" t="b">
        <f>I70=SUM(D70:H70)</f>
        <v>1</v>
      </c>
    </row>
    <row r="72" spans="1:10" s="2" customFormat="1" ht="47.25" x14ac:dyDescent="0.25">
      <c r="A72" s="19"/>
      <c r="B72" s="25" t="s">
        <v>106</v>
      </c>
      <c r="C72" s="26" t="s">
        <v>65</v>
      </c>
      <c r="D72" s="64">
        <v>191578.53</v>
      </c>
      <c r="E72" s="16"/>
      <c r="F72" s="16"/>
      <c r="G72" s="16"/>
      <c r="H72" s="16"/>
      <c r="I72" s="16">
        <f t="shared" si="11"/>
        <v>191578.53</v>
      </c>
      <c r="J72" s="2" t="b">
        <f>I71=SUM(D71:H71)</f>
        <v>1</v>
      </c>
    </row>
    <row r="73" spans="1:10" s="2" customFormat="1" ht="31.5" x14ac:dyDescent="0.25">
      <c r="A73" s="19"/>
      <c r="B73" s="25" t="s">
        <v>148</v>
      </c>
      <c r="C73" s="26" t="s">
        <v>149</v>
      </c>
      <c r="D73" s="64"/>
      <c r="E73" s="16"/>
      <c r="F73" s="16">
        <v>110122</v>
      </c>
      <c r="G73" s="16">
        <v>-110122</v>
      </c>
      <c r="H73" s="16"/>
      <c r="I73" s="16"/>
    </row>
    <row r="74" spans="1:10" s="2" customFormat="1" ht="15.75" x14ac:dyDescent="0.25">
      <c r="A74" s="19"/>
      <c r="B74" s="32" t="s">
        <v>3</v>
      </c>
      <c r="C74" s="33" t="s">
        <v>2</v>
      </c>
      <c r="D74" s="31">
        <f>D75+D76+D77</f>
        <v>5833597</v>
      </c>
      <c r="E74" s="31">
        <f t="shared" ref="E74:G74" si="23">E75+E76+E77</f>
        <v>0</v>
      </c>
      <c r="F74" s="31">
        <f t="shared" si="23"/>
        <v>6727644</v>
      </c>
      <c r="G74" s="31">
        <f t="shared" si="23"/>
        <v>-3502793</v>
      </c>
      <c r="H74" s="31">
        <f t="shared" ref="H74" si="24">H75+H77</f>
        <v>0</v>
      </c>
      <c r="I74" s="31">
        <f>SUM(D74:H74)</f>
        <v>9058448</v>
      </c>
      <c r="J74" s="2" t="b">
        <f>I72=SUM(D72:H72)</f>
        <v>1</v>
      </c>
    </row>
    <row r="75" spans="1:10" s="2" customFormat="1" ht="78.75" x14ac:dyDescent="0.25">
      <c r="A75" s="12"/>
      <c r="B75" s="27" t="s">
        <v>66</v>
      </c>
      <c r="C75" s="26" t="s">
        <v>67</v>
      </c>
      <c r="D75" s="16">
        <v>5631200</v>
      </c>
      <c r="E75" s="16"/>
      <c r="F75" s="16"/>
      <c r="G75" s="16">
        <v>-3596666</v>
      </c>
      <c r="H75" s="16"/>
      <c r="I75" s="16">
        <f>SUM(D75:H75)</f>
        <v>2034534</v>
      </c>
      <c r="J75" s="2" t="b">
        <f>I74=SUM(D74:H74)</f>
        <v>1</v>
      </c>
    </row>
    <row r="76" spans="1:10" s="2" customFormat="1" ht="78.75" x14ac:dyDescent="0.25">
      <c r="A76" s="12"/>
      <c r="B76" s="56" t="s">
        <v>144</v>
      </c>
      <c r="C76" s="63" t="s">
        <v>145</v>
      </c>
      <c r="D76" s="16"/>
      <c r="E76" s="16"/>
      <c r="F76" s="16">
        <v>1692600</v>
      </c>
      <c r="G76" s="16">
        <v>-156240</v>
      </c>
      <c r="H76" s="16"/>
      <c r="I76" s="16">
        <f>SUM(D76:H76)</f>
        <v>1536360</v>
      </c>
    </row>
    <row r="77" spans="1:10" s="2" customFormat="1" ht="30.75" customHeight="1" x14ac:dyDescent="0.25">
      <c r="A77" s="12"/>
      <c r="B77" s="36" t="s">
        <v>146</v>
      </c>
      <c r="C77" s="37" t="s">
        <v>147</v>
      </c>
      <c r="D77" s="16">
        <v>202397</v>
      </c>
      <c r="E77" s="16"/>
      <c r="F77" s="16">
        <v>5035044</v>
      </c>
      <c r="G77" s="16">
        <v>250113</v>
      </c>
      <c r="H77" s="16"/>
      <c r="I77" s="16">
        <f>SUM(D77:H77)</f>
        <v>5487554</v>
      </c>
    </row>
    <row r="78" spans="1:10" s="2" customFormat="1" ht="15.75" hidden="1" x14ac:dyDescent="0.25">
      <c r="A78" s="17"/>
      <c r="B78" s="10" t="s">
        <v>68</v>
      </c>
      <c r="C78" s="24" t="s">
        <v>1</v>
      </c>
      <c r="D78" s="11">
        <f>D79</f>
        <v>0</v>
      </c>
      <c r="E78" s="11">
        <f t="shared" ref="E78:I78" si="25">E79</f>
        <v>0</v>
      </c>
      <c r="F78" s="11">
        <f t="shared" si="25"/>
        <v>0</v>
      </c>
      <c r="G78" s="11">
        <f t="shared" si="25"/>
        <v>0</v>
      </c>
      <c r="H78" s="11">
        <f t="shared" si="25"/>
        <v>0</v>
      </c>
      <c r="I78" s="11">
        <f t="shared" si="25"/>
        <v>0</v>
      </c>
      <c r="J78" s="2" t="b">
        <f>I75=SUM(D75:H75)</f>
        <v>1</v>
      </c>
    </row>
    <row r="79" spans="1:10" s="2" customFormat="1" ht="31.5" hidden="1" x14ac:dyDescent="0.25">
      <c r="A79" s="19"/>
      <c r="B79" s="14" t="s">
        <v>69</v>
      </c>
      <c r="C79" s="15" t="s">
        <v>70</v>
      </c>
      <c r="D79" s="16"/>
      <c r="E79" s="16"/>
      <c r="F79" s="16"/>
      <c r="G79" s="16"/>
      <c r="H79" s="16"/>
      <c r="I79" s="16">
        <f>SUM(D79:H79)</f>
        <v>0</v>
      </c>
      <c r="J79" s="2" t="e">
        <f>#REF!=SUM(#REF!)</f>
        <v>#REF!</v>
      </c>
    </row>
    <row r="80" spans="1:10" s="2" customFormat="1" ht="78.75" hidden="1" x14ac:dyDescent="0.25">
      <c r="A80" s="13"/>
      <c r="B80" s="10" t="s">
        <v>0</v>
      </c>
      <c r="C80" s="24" t="s">
        <v>71</v>
      </c>
      <c r="D80" s="11">
        <f>D81</f>
        <v>0</v>
      </c>
      <c r="E80" s="11">
        <f t="shared" ref="E80:H80" si="26">E81</f>
        <v>0</v>
      </c>
      <c r="F80" s="11">
        <f t="shared" si="26"/>
        <v>0</v>
      </c>
      <c r="G80" s="11">
        <f t="shared" si="26"/>
        <v>0</v>
      </c>
      <c r="H80" s="11">
        <f t="shared" si="26"/>
        <v>0</v>
      </c>
      <c r="I80" s="11">
        <f>SUM(D80:H80)</f>
        <v>0</v>
      </c>
      <c r="J80" s="2" t="b">
        <f>I79=SUM(D79:H79)</f>
        <v>1</v>
      </c>
    </row>
    <row r="81" spans="1:10" s="2" customFormat="1" ht="63" hidden="1" x14ac:dyDescent="0.25">
      <c r="A81" s="17"/>
      <c r="B81" s="14" t="s">
        <v>72</v>
      </c>
      <c r="C81" s="15" t="s">
        <v>73</v>
      </c>
      <c r="D81" s="16"/>
      <c r="E81" s="16"/>
      <c r="F81" s="16"/>
      <c r="G81" s="16"/>
      <c r="H81" s="16"/>
      <c r="I81" s="16">
        <f>SUM(D81:H81)</f>
        <v>0</v>
      </c>
      <c r="J81" s="2" t="b">
        <f>I80=SUM(D80:H80)</f>
        <v>1</v>
      </c>
    </row>
    <row r="82" spans="1:10" s="2" customFormat="1" ht="15.75" x14ac:dyDescent="0.25">
      <c r="A82" s="19"/>
      <c r="B82" s="70" t="s">
        <v>74</v>
      </c>
      <c r="C82" s="70"/>
      <c r="D82" s="28">
        <f>D4+D49</f>
        <v>177501595.09999999</v>
      </c>
      <c r="E82" s="28">
        <f>E4+E49</f>
        <v>1278666.67</v>
      </c>
      <c r="F82" s="28">
        <f>F4+F49</f>
        <v>13264308.43</v>
      </c>
      <c r="G82" s="28">
        <f>G4+G49</f>
        <v>-12810705.780000001</v>
      </c>
      <c r="H82" s="28">
        <f>H4+H49</f>
        <v>0</v>
      </c>
      <c r="I82" s="11">
        <f>SUM(D82:H82)</f>
        <v>179233864.41999999</v>
      </c>
      <c r="J82" s="2" t="b">
        <f>I81=SUM(D81:H81)</f>
        <v>1</v>
      </c>
    </row>
    <row r="83" spans="1:10" s="2" customFormat="1" ht="37.5" customHeight="1" x14ac:dyDescent="0.25">
      <c r="A83" s="5"/>
      <c r="B83" s="3"/>
      <c r="C83" s="3"/>
      <c r="D83" s="1"/>
      <c r="E83" s="1"/>
      <c r="F83" s="1"/>
      <c r="G83" s="1"/>
      <c r="H83" s="1"/>
      <c r="I83" s="1"/>
      <c r="J83" s="2" t="b">
        <f>I82=SUM(D82:H82)</f>
        <v>1</v>
      </c>
    </row>
  </sheetData>
  <mergeCells count="2">
    <mergeCell ref="A1:I1"/>
    <mergeCell ref="B82:C82"/>
  </mergeCells>
  <pageMargins left="0" right="0" top="0.52" bottom="0" header="0.28999999999999998" footer="0.31496062992125984"/>
  <pageSetup paperSize="9" scale="7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доходы</vt:lpstr>
      <vt:lpstr>доходы!Заголовки_для_печати</vt:lpstr>
      <vt:lpstr>доходы!Область_печати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Кулешов</dc:creator>
  <cp:lastModifiedBy>Наталья</cp:lastModifiedBy>
  <cp:lastPrinted>2019-03-20T09:35:16Z</cp:lastPrinted>
  <dcterms:created xsi:type="dcterms:W3CDTF">2016-07-22T14:02:25Z</dcterms:created>
  <dcterms:modified xsi:type="dcterms:W3CDTF">2021-07-12T10:50:05Z</dcterms:modified>
</cp:coreProperties>
</file>