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825" windowWidth="15765" windowHeight="12015"/>
  </bookViews>
  <sheets>
    <sheet name="2020" sheetId="5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'2020'!$A$4:$K$112</definedName>
    <definedName name="_xlnm._FilterDatabase" localSheetId="1" hidden="1">'data 2018'!$B$1:$D$155</definedName>
    <definedName name="_xlnm._FilterDatabase" localSheetId="2" hidden="1">'для Старовойтовой'!$A$2:$I$75</definedName>
    <definedName name="_xlnm.Print_Titles" localSheetId="0">'2020'!$4:$4</definedName>
    <definedName name="_xlnm.Print_Titles" localSheetId="2">'для Старовойтовой'!$2:$2</definedName>
    <definedName name="_xlnm.Print_Area" localSheetId="0">'2020'!$A$1:$J$123</definedName>
  </definedNames>
  <calcPr calcId="145621" calcMode="manual"/>
  <pivotCaches>
    <pivotCache cacheId="0" r:id="rId4"/>
  </pivotCaches>
</workbook>
</file>

<file path=xl/calcChain.xml><?xml version="1.0" encoding="utf-8"?>
<calcChain xmlns="http://schemas.openxmlformats.org/spreadsheetml/2006/main">
  <c r="D106" i="5" l="1"/>
  <c r="E110" i="5"/>
  <c r="E109" i="5"/>
  <c r="E95" i="5" l="1"/>
  <c r="D104" i="5"/>
  <c r="E104" i="5" s="1"/>
  <c r="E105" i="5"/>
  <c r="E90" i="5"/>
  <c r="D89" i="5"/>
  <c r="E80" i="5"/>
  <c r="D79" i="5"/>
  <c r="E79" i="5" s="1"/>
  <c r="D68" i="5"/>
  <c r="E68" i="5" s="1"/>
  <c r="D91" i="5" l="1"/>
  <c r="E72" i="5"/>
  <c r="D71" i="5"/>
  <c r="E71" i="5" l="1"/>
  <c r="D63" i="5"/>
  <c r="E69" i="5"/>
  <c r="C89" i="5"/>
  <c r="E89" i="5" s="1"/>
  <c r="D81" i="5"/>
  <c r="D70" i="5" s="1"/>
  <c r="D62" i="5" s="1"/>
  <c r="D61" i="5" s="1"/>
  <c r="D112" i="5" s="1"/>
  <c r="C81" i="5"/>
  <c r="E82" i="5" l="1"/>
  <c r="E81" i="5" s="1"/>
  <c r="K90" i="5" l="1"/>
  <c r="H90" i="5"/>
  <c r="K85" i="5"/>
  <c r="H85" i="5"/>
  <c r="E85" i="5"/>
  <c r="E88" i="5" l="1"/>
  <c r="E87" i="5"/>
  <c r="K8" i="5"/>
  <c r="K9" i="5"/>
  <c r="K10" i="5"/>
  <c r="K11" i="5"/>
  <c r="K16" i="5"/>
  <c r="K18" i="5"/>
  <c r="K20" i="5"/>
  <c r="K22" i="5"/>
  <c r="K24" i="5"/>
  <c r="K25" i="5"/>
  <c r="K27" i="5"/>
  <c r="K29" i="5"/>
  <c r="K32" i="5"/>
  <c r="K35" i="5"/>
  <c r="K38" i="5"/>
  <c r="K39" i="5"/>
  <c r="K41" i="5"/>
  <c r="K44" i="5"/>
  <c r="K46" i="5"/>
  <c r="K50" i="5"/>
  <c r="K54" i="5"/>
  <c r="K55" i="5"/>
  <c r="K57" i="5"/>
  <c r="K58" i="5"/>
  <c r="K59" i="5"/>
  <c r="K60" i="5"/>
  <c r="K65" i="5"/>
  <c r="K67" i="5"/>
  <c r="K71" i="5"/>
  <c r="K72" i="5"/>
  <c r="K73" i="5"/>
  <c r="K74" i="5"/>
  <c r="K76" i="5"/>
  <c r="K78" i="5"/>
  <c r="K82" i="5"/>
  <c r="K84" i="5"/>
  <c r="K93" i="5"/>
  <c r="K95" i="5"/>
  <c r="K97" i="5"/>
  <c r="K99" i="5"/>
  <c r="K101" i="5"/>
  <c r="K103" i="5"/>
  <c r="K108" i="5"/>
  <c r="K111" i="5"/>
  <c r="I107" i="5"/>
  <c r="I106" i="5" s="1"/>
  <c r="I102" i="5"/>
  <c r="K102" i="5" s="1"/>
  <c r="I100" i="5"/>
  <c r="K100" i="5" s="1"/>
  <c r="I98" i="5"/>
  <c r="K98" i="5" s="1"/>
  <c r="I96" i="5"/>
  <c r="K96" i="5" s="1"/>
  <c r="I94" i="5"/>
  <c r="K94" i="5" s="1"/>
  <c r="I92" i="5"/>
  <c r="K92" i="5" s="1"/>
  <c r="K89" i="5"/>
  <c r="I83" i="5"/>
  <c r="K83" i="5" s="1"/>
  <c r="I81" i="5"/>
  <c r="K81" i="5" s="1"/>
  <c r="I77" i="5"/>
  <c r="K77" i="5" s="1"/>
  <c r="I75" i="5"/>
  <c r="I66" i="5"/>
  <c r="K66" i="5" s="1"/>
  <c r="I64" i="5"/>
  <c r="K64" i="5" s="1"/>
  <c r="I56" i="5"/>
  <c r="K56" i="5" s="1"/>
  <c r="I53" i="5"/>
  <c r="I52" i="5" s="1"/>
  <c r="I51" i="5" s="1"/>
  <c r="K51" i="5" s="1"/>
  <c r="I49" i="5"/>
  <c r="I47" i="5" s="1"/>
  <c r="K47" i="5" s="1"/>
  <c r="I45" i="5"/>
  <c r="K45" i="5" s="1"/>
  <c r="I43" i="5"/>
  <c r="K43" i="5" s="1"/>
  <c r="I40" i="5"/>
  <c r="K40" i="5" s="1"/>
  <c r="I37" i="5"/>
  <c r="K37" i="5" s="1"/>
  <c r="I34" i="5"/>
  <c r="I31" i="5"/>
  <c r="I30" i="5" s="1"/>
  <c r="K30" i="5" s="1"/>
  <c r="I28" i="5"/>
  <c r="K28" i="5" s="1"/>
  <c r="I26" i="5"/>
  <c r="K26" i="5" s="1"/>
  <c r="I21" i="5"/>
  <c r="K21" i="5" s="1"/>
  <c r="I19" i="5"/>
  <c r="K19" i="5" s="1"/>
  <c r="I17" i="5"/>
  <c r="K17" i="5" s="1"/>
  <c r="I15" i="5"/>
  <c r="K15" i="5" s="1"/>
  <c r="I7" i="5"/>
  <c r="I6" i="5" s="1"/>
  <c r="K6" i="5" s="1"/>
  <c r="H8" i="5"/>
  <c r="H9" i="5"/>
  <c r="H10" i="5"/>
  <c r="H11" i="5"/>
  <c r="H16" i="5"/>
  <c r="H18" i="5"/>
  <c r="H20" i="5"/>
  <c r="H22" i="5"/>
  <c r="H25" i="5"/>
  <c r="H27" i="5"/>
  <c r="H29" i="5"/>
  <c r="H32" i="5"/>
  <c r="H35" i="5"/>
  <c r="H38" i="5"/>
  <c r="H39" i="5"/>
  <c r="H41" i="5"/>
  <c r="H44" i="5"/>
  <c r="H46" i="5"/>
  <c r="H50" i="5"/>
  <c r="H54" i="5"/>
  <c r="H55" i="5"/>
  <c r="H57" i="5"/>
  <c r="H58" i="5"/>
  <c r="H59" i="5"/>
  <c r="H60" i="5"/>
  <c r="H65" i="5"/>
  <c r="H67" i="5"/>
  <c r="H73" i="5"/>
  <c r="H74" i="5"/>
  <c r="H76" i="5"/>
  <c r="H78" i="5"/>
  <c r="H82" i="5"/>
  <c r="H84" i="5"/>
  <c r="H93" i="5"/>
  <c r="H95" i="5"/>
  <c r="H97" i="5"/>
  <c r="H99" i="5"/>
  <c r="H101" i="5"/>
  <c r="H103" i="5"/>
  <c r="H107" i="5"/>
  <c r="H108" i="5"/>
  <c r="H111" i="5"/>
  <c r="E8" i="5"/>
  <c r="E9" i="5"/>
  <c r="E10" i="5"/>
  <c r="E11" i="5"/>
  <c r="E16" i="5"/>
  <c r="E18" i="5"/>
  <c r="E20" i="5"/>
  <c r="E22" i="5"/>
  <c r="E25" i="5"/>
  <c r="E27" i="5"/>
  <c r="E29" i="5"/>
  <c r="E32" i="5"/>
  <c r="E35" i="5"/>
  <c r="E38" i="5"/>
  <c r="E39" i="5"/>
  <c r="E41" i="5"/>
  <c r="E44" i="5"/>
  <c r="E46" i="5"/>
  <c r="E50" i="5"/>
  <c r="E54" i="5"/>
  <c r="E55" i="5"/>
  <c r="E57" i="5"/>
  <c r="E58" i="5"/>
  <c r="E59" i="5"/>
  <c r="E60" i="5"/>
  <c r="E65" i="5"/>
  <c r="E67" i="5"/>
  <c r="E74" i="5"/>
  <c r="E76" i="5"/>
  <c r="E78" i="5"/>
  <c r="E84" i="5"/>
  <c r="E93" i="5"/>
  <c r="E97" i="5"/>
  <c r="E99" i="5"/>
  <c r="E101" i="5"/>
  <c r="E103" i="5"/>
  <c r="E108" i="5"/>
  <c r="E111" i="5"/>
  <c r="F106" i="5"/>
  <c r="F102" i="5"/>
  <c r="H102" i="5" s="1"/>
  <c r="F100" i="5"/>
  <c r="H100" i="5" s="1"/>
  <c r="F98" i="5"/>
  <c r="H98" i="5" s="1"/>
  <c r="F96" i="5"/>
  <c r="H96" i="5" s="1"/>
  <c r="F94" i="5"/>
  <c r="H94" i="5" s="1"/>
  <c r="F92" i="5"/>
  <c r="H92" i="5" s="1"/>
  <c r="H89" i="5"/>
  <c r="F83" i="5"/>
  <c r="H83" i="5" s="1"/>
  <c r="F81" i="5"/>
  <c r="H81" i="5" s="1"/>
  <c r="F77" i="5"/>
  <c r="H77" i="5" s="1"/>
  <c r="F75" i="5"/>
  <c r="H75" i="5" s="1"/>
  <c r="F71" i="5"/>
  <c r="F66" i="5"/>
  <c r="H66" i="5" s="1"/>
  <c r="F64" i="5"/>
  <c r="H64" i="5" s="1"/>
  <c r="F56" i="5"/>
  <c r="H56" i="5" s="1"/>
  <c r="F53" i="5"/>
  <c r="F52" i="5" s="1"/>
  <c r="F51" i="5" s="1"/>
  <c r="H51" i="5" s="1"/>
  <c r="F49" i="5"/>
  <c r="F47" i="5" s="1"/>
  <c r="H47" i="5" s="1"/>
  <c r="F45" i="5"/>
  <c r="H45" i="5" s="1"/>
  <c r="F43" i="5"/>
  <c r="H43" i="5" s="1"/>
  <c r="F40" i="5"/>
  <c r="H40" i="5" s="1"/>
  <c r="F37" i="5"/>
  <c r="H37" i="5" s="1"/>
  <c r="F34" i="5"/>
  <c r="F31" i="5"/>
  <c r="H31" i="5" s="1"/>
  <c r="F28" i="5"/>
  <c r="H28" i="5" s="1"/>
  <c r="F26" i="5"/>
  <c r="H26" i="5" s="1"/>
  <c r="F24" i="5"/>
  <c r="H24" i="5" s="1"/>
  <c r="F21" i="5"/>
  <c r="H21" i="5" s="1"/>
  <c r="F19" i="5"/>
  <c r="H19" i="5" s="1"/>
  <c r="F17" i="5"/>
  <c r="H17" i="5" s="1"/>
  <c r="F15" i="5"/>
  <c r="H15" i="5" s="1"/>
  <c r="F7" i="5"/>
  <c r="H7" i="5" s="1"/>
  <c r="C107" i="5"/>
  <c r="C106" i="5" s="1"/>
  <c r="E106" i="5" s="1"/>
  <c r="C102" i="5"/>
  <c r="E102" i="5" s="1"/>
  <c r="C100" i="5"/>
  <c r="E100" i="5" s="1"/>
  <c r="C98" i="5"/>
  <c r="E98" i="5" s="1"/>
  <c r="C96" i="5"/>
  <c r="E96" i="5" s="1"/>
  <c r="C94" i="5"/>
  <c r="E94" i="5" s="1"/>
  <c r="C92" i="5"/>
  <c r="E92" i="5" s="1"/>
  <c r="C83" i="5"/>
  <c r="E83" i="5" s="1"/>
  <c r="C77" i="5"/>
  <c r="E77" i="5" s="1"/>
  <c r="C75" i="5"/>
  <c r="C73" i="5"/>
  <c r="C66" i="5"/>
  <c r="E66" i="5" s="1"/>
  <c r="C64" i="5"/>
  <c r="E64" i="5" s="1"/>
  <c r="C56" i="5"/>
  <c r="E56" i="5" s="1"/>
  <c r="C53" i="5"/>
  <c r="E53" i="5" s="1"/>
  <c r="C49" i="5"/>
  <c r="C47" i="5" s="1"/>
  <c r="E47" i="5" s="1"/>
  <c r="C45" i="5"/>
  <c r="E45" i="5" s="1"/>
  <c r="C43" i="5"/>
  <c r="C42" i="5" s="1"/>
  <c r="E42" i="5" s="1"/>
  <c r="C40" i="5"/>
  <c r="E40" i="5" s="1"/>
  <c r="C37" i="5"/>
  <c r="E37" i="5" s="1"/>
  <c r="C34" i="5"/>
  <c r="E34" i="5" s="1"/>
  <c r="C31" i="5"/>
  <c r="C30" i="5" s="1"/>
  <c r="E30" i="5" s="1"/>
  <c r="C28" i="5"/>
  <c r="E28" i="5" s="1"/>
  <c r="C26" i="5"/>
  <c r="E26" i="5" s="1"/>
  <c r="C24" i="5"/>
  <c r="E24" i="5" s="1"/>
  <c r="C21" i="5"/>
  <c r="E21" i="5" s="1"/>
  <c r="C19" i="5"/>
  <c r="E19" i="5" s="1"/>
  <c r="C17" i="5"/>
  <c r="E17" i="5" s="1"/>
  <c r="C15" i="5"/>
  <c r="E15" i="5" s="1"/>
  <c r="C7" i="5"/>
  <c r="C6" i="5" s="1"/>
  <c r="E6" i="5" s="1"/>
  <c r="C36" i="5" l="1"/>
  <c r="F36" i="5"/>
  <c r="H36" i="5" s="1"/>
  <c r="I42" i="5"/>
  <c r="K42" i="5" s="1"/>
  <c r="I63" i="5"/>
  <c r="K63" i="5" s="1"/>
  <c r="C33" i="5"/>
  <c r="E33" i="5" s="1"/>
  <c r="F33" i="5"/>
  <c r="H33" i="5" s="1"/>
  <c r="F42" i="5"/>
  <c r="H42" i="5" s="1"/>
  <c r="K107" i="5"/>
  <c r="C70" i="5"/>
  <c r="E70" i="5" s="1"/>
  <c r="E73" i="5"/>
  <c r="E43" i="5"/>
  <c r="I13" i="5"/>
  <c r="I12" i="5" s="1"/>
  <c r="K12" i="5" s="1"/>
  <c r="K53" i="5"/>
  <c r="C52" i="5"/>
  <c r="C51" i="5" s="1"/>
  <c r="E51" i="5" s="1"/>
  <c r="F6" i="5"/>
  <c r="H6" i="5" s="1"/>
  <c r="F30" i="5"/>
  <c r="H30" i="5" s="1"/>
  <c r="I48" i="5"/>
  <c r="K48" i="5" s="1"/>
  <c r="K52" i="5"/>
  <c r="F14" i="5"/>
  <c r="H14" i="5" s="1"/>
  <c r="K31" i="5"/>
  <c r="K7" i="5"/>
  <c r="H34" i="5"/>
  <c r="C23" i="5"/>
  <c r="E23" i="5" s="1"/>
  <c r="F13" i="5"/>
  <c r="F48" i="5"/>
  <c r="H48" i="5" s="1"/>
  <c r="F63" i="5"/>
  <c r="H63" i="5" s="1"/>
  <c r="E107" i="5"/>
  <c r="E75" i="5"/>
  <c r="E49" i="5"/>
  <c r="H53" i="5"/>
  <c r="H49" i="5"/>
  <c r="I23" i="5"/>
  <c r="K23" i="5" s="1"/>
  <c r="I36" i="5"/>
  <c r="K36" i="5" s="1"/>
  <c r="I91" i="5"/>
  <c r="K91" i="5" s="1"/>
  <c r="K34" i="5"/>
  <c r="E36" i="5"/>
  <c r="H52" i="5"/>
  <c r="I14" i="5"/>
  <c r="K14" i="5" s="1"/>
  <c r="K70" i="5"/>
  <c r="K75" i="5"/>
  <c r="K49" i="5"/>
  <c r="F23" i="5"/>
  <c r="H23" i="5" s="1"/>
  <c r="F91" i="5"/>
  <c r="H91" i="5" s="1"/>
  <c r="E31" i="5"/>
  <c r="E7" i="5"/>
  <c r="C13" i="5"/>
  <c r="C63" i="5"/>
  <c r="E63" i="5" s="1"/>
  <c r="C91" i="5"/>
  <c r="E91" i="5" s="1"/>
  <c r="C14" i="5"/>
  <c r="E14" i="5" s="1"/>
  <c r="C48" i="5"/>
  <c r="E48" i="5" s="1"/>
  <c r="F69" i="4"/>
  <c r="D69" i="4"/>
  <c r="F68" i="4"/>
  <c r="D68" i="4"/>
  <c r="E52" i="5" l="1"/>
  <c r="K13" i="5"/>
  <c r="C62" i="5"/>
  <c r="E62" i="5" s="1"/>
  <c r="F12" i="5"/>
  <c r="H13" i="5"/>
  <c r="C12" i="5"/>
  <c r="E13" i="5"/>
  <c r="I33" i="5"/>
  <c r="K33" i="5" s="1"/>
  <c r="G4" i="4"/>
  <c r="E12" i="4"/>
  <c r="C61" i="5" l="1"/>
  <c r="E61" i="5" s="1"/>
  <c r="I5" i="5"/>
  <c r="K5" i="5" s="1"/>
  <c r="E12" i="5"/>
  <c r="C5" i="5"/>
  <c r="H12" i="5"/>
  <c r="F5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C112" i="5" l="1"/>
  <c r="E112" i="5" s="1"/>
  <c r="H5" i="5"/>
  <c r="E5" i="5"/>
  <c r="K197" i="3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<sst xmlns="http://schemas.openxmlformats.org/spreadsheetml/2006/main" count="789" uniqueCount="540">
  <si>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</si>
  <si>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</si>
  <si>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</si>
  <si>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</si>
  <si>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</si>
  <si>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</si>
  <si>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</si>
  <si>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Иные межбюджетные трансферты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</si>
  <si>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</si>
  <si>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</si>
  <si>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</si>
  <si>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</si>
  <si>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</si>
  <si>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</si>
  <si>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</si>
  <si>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</si>
  <si>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</si>
  <si>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</si>
  <si>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</si>
  <si>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</si>
  <si>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</si>
  <si>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</si>
  <si>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</si>
  <si>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</si>
  <si>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</si>
  <si>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</si>
  <si>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</si>
  <si>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</si>
  <si>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</si>
  <si>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</si>
  <si>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</si>
  <si>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</si>
  <si>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</si>
  <si>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</si>
  <si>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</si>
  <si>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</si>
  <si>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</si>
  <si>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</si>
  <si>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</si>
  <si>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</si>
  <si>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</si>
  <si>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</si>
  <si>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</si>
  <si>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</si>
  <si>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</si>
  <si>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</si>
  <si>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</si>
  <si>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</si>
  <si>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</si>
  <si>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</si>
  <si>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</si>
  <si>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</si>
  <si>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</si>
  <si>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</si>
  <si>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</si>
  <si>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</si>
  <si>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</si>
  <si>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</si>
  <si>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</si>
  <si>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</si>
  <si>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</si>
  <si>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</si>
  <si>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</si>
  <si>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</si>
  <si>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</si>
  <si>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</si>
  <si>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</si>
  <si>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</si>
  <si>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</si>
  <si>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</si>
  <si>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</si>
  <si>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</si>
  <si>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</si>
  <si>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</si>
  <si>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</si>
  <si>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</si>
  <si>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</si>
  <si>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</si>
  <si>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</si>
  <si>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</si>
  <si>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</si>
  <si>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</si>
  <si>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</si>
  <si>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</si>
  <si>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</si>
  <si>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</si>
  <si>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</si>
  <si>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</si>
  <si>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</si>
  <si>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</si>
  <si>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</si>
  <si>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</si>
  <si>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</si>
  <si>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</si>
  <si>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</si>
  <si>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</si>
  <si>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</si>
  <si>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</si>
  <si>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</si>
  <si>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</si>
  <si>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</si>
  <si>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</si>
  <si>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</si>
  <si>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</si>
  <si>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</si>
  <si>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</si>
  <si>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</si>
  <si>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</si>
  <si>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</si>
  <si>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</si>
  <si>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</si>
  <si>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</si>
  <si>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</si>
  <si>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</si>
  <si>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</si>
  <si>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</si>
  <si>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</si>
  <si>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</si>
  <si>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</si>
  <si>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</si>
  <si>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</si>
  <si>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</si>
  <si>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</si>
  <si>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</si>
  <si>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</si>
  <si>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</si>
  <si>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</si>
  <si>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</si>
  <si>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</si>
  <si>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</si>
  <si>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</si>
  <si>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</si>
  <si>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</si>
  <si>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</si>
  <si>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</si>
  <si>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</si>
  <si>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</si>
  <si>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</si>
  <si>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</si>
  <si>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</si>
  <si>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</si>
  <si>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</si>
  <si>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</si>
  <si>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</si>
  <si>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</si>
  <si>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</si>
  <si>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</si>
  <si>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</si>
  <si>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</si>
  <si>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</si>
  <si>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</si>
  <si>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</si>
  <si>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</si>
  <si>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</si>
  <si>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</si>
  <si>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</si>
  <si>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</si>
  <si>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</si>
  <si>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</si>
  <si>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</si>
  <si>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</si>
  <si>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</si>
  <si>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</si>
  <si>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</si>
  <si>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</si>
  <si>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</si>
  <si>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</si>
  <si>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</si>
  <si>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</si>
  <si>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</si>
  <si>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</si>
  <si>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</si>
  <si>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</si>
  <si>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</si>
  <si>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</si>
  <si>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</si>
  <si>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</si>
  <si>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</si>
  <si>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</si>
  <si>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</si>
  <si>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</si>
  <si>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</si>
  <si>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</si>
  <si>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</si>
  <si>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</si>
  <si>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</si>
  <si>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</si>
  <si>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</si>
  <si>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</si>
  <si>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</si>
  <si>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</si>
  <si>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</si>
  <si>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</si>
  <si>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</si>
  <si>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</si>
  <si>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</si>
  <si>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</si>
  <si>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</si>
  <si>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</si>
  <si>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</si>
  <si>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</si>
  <si>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</si>
  <si>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</si>
  <si>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</si>
  <si>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</si>
  <si>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</si>
  <si>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</si>
  <si>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</si>
  <si>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</si>
  <si>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</si>
  <si>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</si>
  <si>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</si>
  <si>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</si>
  <si>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</si>
  <si>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</si>
  <si>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</si>
  <si>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</si>
  <si>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</si>
  <si>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</si>
  <si>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</si>
  <si>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</si>
  <si>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</si>
  <si>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</si>
  <si>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</si>
  <si>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</si>
  <si>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</si>
  <si>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</si>
  <si>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</si>
  <si>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</si>
  <si>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</si>
  <si>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</si>
  <si>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</si>
  <si>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</si>
  <si>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</si>
  <si>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</si>
  <si>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</si>
  <si>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</si>
  <si>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</si>
  <si>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</si>
  <si>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</si>
  <si>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</si>
  <si>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</si>
  <si>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</si>
  <si>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</si>
  <si>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</si>
  <si>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</si>
  <si>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</si>
  <si>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</si>
  <si>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</si>
  <si>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</si>
  <si>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</si>
  <si>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</si>
  <si>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</si>
  <si>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</si>
  <si>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</si>
  <si>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</si>
  <si>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</si>
  <si>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</si>
  <si>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</si>
  <si>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</si>
  <si>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</si>
  <si>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</si>
  <si>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</si>
  <si>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</si>
  <si>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</si>
  <si>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</si>
  <si>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</si>
  <si>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</si>
  <si>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</si>
  <si>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</si>
  <si>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</si>
  <si>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</si>
  <si>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</si>
  <si>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</si>
  <si>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</si>
  <si>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</si>
  <si>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</si>
  <si>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</si>
  <si>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</si>
  <si>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</si>
  <si>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</si>
  <si>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</si>
  <si>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</si>
  <si>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</si>
  <si>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</si>
  <si>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</si>
  <si>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</si>
  <si>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</si>
  <si>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</si>
  <si>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</si>
  <si>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</si>
  <si>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</si>
  <si>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</si>
  <si>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</si>
  <si>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</si>
  <si>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</si>
  <si>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</si>
  <si>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</si>
  <si>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</si>
  <si>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</si>
  <si>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</si>
  <si>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</si>
  <si>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</si>
  <si>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</si>
  <si>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</si>
  <si>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</si>
  <si>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</si>
  <si>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</si>
  <si>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</si>
  <si>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</si>
  <si>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</si>
  <si>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</si>
  <si>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</si>
  <si>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</si>
  <si>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</si>
  <si>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</si>
  <si>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</si>
  <si>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</si>
  <si>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</si>
  <si>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</si>
  <si>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</si>
  <si>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</si>
  <si>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</si>
  <si>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</si>
  <si>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</si>
  <si>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</si>
  <si>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</si>
  <si>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</si>
  <si>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</si>
  <si>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</si>
  <si>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</si>
  <si>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</si>
  <si>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</si>
  <si>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</si>
  <si>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</si>
  <si>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</si>
  <si>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</si>
  <si>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</si>
  <si>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</si>
  <si>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</si>
  <si>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</si>
  <si>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</si>
  <si>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</si>
  <si>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</si>
  <si>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</si>
  <si>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</si>
  <si>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</si>
  <si>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</si>
  <si>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</si>
  <si>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</si>
  <si>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1 12 01040 01 0000 120</t>
  </si>
  <si>
    <t>1 12 01041 01 0000 120</t>
  </si>
  <si>
    <t>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</si>
  <si>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</si>
  <si>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</si>
  <si>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</si>
  <si>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</si>
  <si>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</si>
  <si>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</si>
  <si>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</si>
  <si>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</si>
  <si>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1 03 02231 01 0000 110</t>
  </si>
  <si>
    <t>1 03 02241 01 0000 110</t>
  </si>
  <si>
    <t>1 03 02261 01 0000 110</t>
  </si>
  <si>
    <t>Плата за размещение отходов производства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</si>
  <si>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</si>
  <si>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бюджетной классификации</t>
  </si>
  <si>
    <t>1 13 02060 00 0000 130</t>
  </si>
  <si>
    <t>1 01 02000 01 0000 110</t>
  </si>
  <si>
    <t xml:space="preserve">Налог на доходы физических лиц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</si>
  <si>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</si>
  <si>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</si>
  <si>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</si>
  <si>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</si>
  <si>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</si>
  <si>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</si>
  <si>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</si>
  <si>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1 03 02251 01 0000 110 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</si>
  <si>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</si>
  <si>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</si>
  <si>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</si>
  <si>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1 05 03000 01 0000 000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</si>
  <si>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</si>
  <si>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</si>
  <si>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</si>
  <si>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</si>
  <si>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</si>
  <si>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</si>
  <si>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</si>
  <si>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</si>
  <si>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</si>
  <si>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</si>
  <si>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</si>
  <si>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</si>
  <si>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общество или дивидендов по акциям, принадлежащим Российской Федерации, субъектам Российской Федерации или муниципальным образованиям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</si>
  <si>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</si>
  <si>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 или дивидендов по акциям, принадлежащим муниципальным районам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</si>
  <si>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</si>
  <si>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</si>
  <si>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</si>
  <si>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</si>
  <si>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</si>
  <si>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</si>
  <si>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</si>
  <si>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</si>
  <si>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</si>
  <si>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</si>
  <si>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1 12 00000 00 0000 120</t>
  </si>
  <si>
    <t>Плата  за размещение отходов производства и потребления</t>
  </si>
  <si>
    <t xml:space="preserve">1 13 00000 00 0000 130 </t>
  </si>
  <si>
    <t>ДОХОДЫ ОТ ОКАЗАНИЯ ПЛАТНЫХ УСЛУГ  И КОМПЕНСАЦИИ ЗАТРАТ ГОСУДАРСТВА</t>
  </si>
  <si>
    <t xml:space="preserve">Доходы, поступающие в порядке возмещения расходов, понесенных в связи с эксплуатацией имущества </t>
  </si>
  <si>
    <t>1 13 02065 05 0000 130</t>
  </si>
  <si>
    <t xml:space="preserve">Доходы, поступающие в порядке возмещения расходов, понесенных в связи с эксплуатацией имущества муниципальных районов </t>
  </si>
  <si>
    <t>1 14 00000 00 0000 430</t>
  </si>
  <si>
    <t xml:space="preserve">1 14 06000 00 0000 430 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</si>
  <si>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</si>
  <si>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</si>
  <si>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</si>
  <si>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</si>
  <si>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</si>
  <si>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</si>
  <si>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</si>
  <si>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1 16 00000 00 0000 140</t>
  </si>
  <si>
    <t>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</si>
  <si>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</si>
  <si>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</si>
  <si>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</si>
  <si>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</si>
  <si>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</si>
  <si>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</si>
  <si>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</si>
  <si>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</si>
  <si>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2 02 01000 00 0000 150</t>
  </si>
  <si>
    <t>Дотации бюджетам субъектов Российской Федерации и муниципальных образований</t>
  </si>
  <si>
    <t>2 02 15001 00 0000 150</t>
  </si>
  <si>
    <t xml:space="preserve">Дотации на выравнивание бюджетной обеспеченности </t>
  </si>
  <si>
    <t>2 02 15001 05 0000 150</t>
  </si>
  <si>
    <t>Дотации бюджетам муниципальных районов на выравнивание бюджетной обеспеченности из бюджета  субъекта Российской Федерации</t>
  </si>
  <si>
    <t xml:space="preserve">2 02 15002 00 0000 150 </t>
  </si>
  <si>
    <t>Дотации бюджетам  на поддержку мер по обеспечению сбалансированности бюджетов</t>
  </si>
  <si>
    <t>2 02 15002 05 0000 150</t>
  </si>
  <si>
    <t>Дотации бюджетам муниципальных районов  на поддержку мер по обеспечению сбалансированности бюджетов</t>
  </si>
  <si>
    <t>2 02 20077 00 0000 150</t>
  </si>
  <si>
    <t>Субсидии бюджетам 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</si>
  <si>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</si>
  <si>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 на софинансирование капитальных вложений в объекты муниципальной собственности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</si>
  <si>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</si>
  <si>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</si>
  <si>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</si>
  <si>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</si>
  <si>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2 02 25243 00 0000 150</t>
  </si>
  <si>
    <t>Субсидии бюджетам  на строительство и реконструкцию (модернизацию) объектов питьевого водоснабжения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</si>
  <si>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</si>
  <si>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</si>
  <si>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2 02 25299 00 0000 150</t>
  </si>
  <si>
    <t xml:space="preserve">Субсидии бюджетам 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 </t>
  </si>
  <si>
    <t>2 02 25299 05 0000 150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</si>
  <si>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 </t>
  </si>
  <si>
    <t>2 02 25467 00 0000 150</t>
  </si>
  <si>
    <t>Субсидии бюджетам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</si>
  <si>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</si>
  <si>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</si>
  <si>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</si>
  <si>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</si>
  <si>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</si>
  <si>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</si>
  <si>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2 02 29999 00 0000 150</t>
  </si>
  <si>
    <t xml:space="preserve">Прочие субсидии бюджетам </t>
  </si>
  <si>
    <t>2 02 29999 05 0000 150</t>
  </si>
  <si>
    <t xml:space="preserve">Прочие субсидии бюджетам муниципальных районов </t>
  </si>
  <si>
    <t>2 0235000 00 0000150</t>
  </si>
  <si>
    <t xml:space="preserve">Субвенции бюджетам субъектов Российской Федерации и муниципальных образований 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</si>
  <si>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</si>
  <si>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</si>
  <si>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</si>
  <si>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</si>
  <si>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</si>
  <si>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</si>
  <si>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</si>
  <si>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</si>
  <si>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</si>
  <si>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</si>
  <si>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</si>
  <si>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</si>
  <si>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</si>
  <si>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</si>
  <si>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</si>
  <si>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</si>
  <si>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</si>
  <si>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</si>
  <si>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</si>
  <si>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 (законных представителей) за присмотр и уход за детьми, посещающими  образовательные организации,  реализующих  общеобразовательные программы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</si>
  <si>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</si>
  <si>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</si>
  <si>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</si>
  <si>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</si>
  <si>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2 02 40000 00 0000 150 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</si>
  <si>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</si>
  <si>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</si>
  <si>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2 02 40014 05 0000 150 </t>
  </si>
  <si>
    <t>Межбюджетные трансферты, передаваемые бюджетам муниципальных районов из бюджетов поселений на  осуществление части полномочий по решению вопросов местного значения в соответствии с заключенными соглашениями</t>
  </si>
  <si>
    <t xml:space="preserve"> 2 02 49999 05 0000 150 </t>
  </si>
  <si>
    <t>ВСЕГО доходов</t>
  </si>
  <si>
    <t>0,00</t>
  </si>
  <si>
    <t>2022 год</t>
  </si>
  <si>
    <t>2 02 05519 00 0000 150</t>
  </si>
  <si>
    <t>2 02 05519 05 0000 150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</si>
  <si>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</si>
  <si>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</si>
  <si>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</si>
  <si>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</si>
  <si>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2 02 25210 00 0000 150</t>
  </si>
  <si>
    <t>Субсидии бюджетам 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</si>
  <si>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2020 год
(от28.02.2020
№ 6-62)</t>
  </si>
  <si>
    <t>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</si>
  <si>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</si>
  <si>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</si>
  <si>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2 02 15853 00 0000 150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</si>
  <si>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</si>
  <si>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</si>
  <si>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Субвенции бюджетам муниципальных районов на проведение Всероссийской переписи населения 2020 года</t>
  </si>
  <si>
    <t>2 02 35469 05 0000 150</t>
  </si>
  <si>
    <t xml:space="preserve">Субвенции бюджетам на проведение Всероссийской переписи населения 2020 года
</t>
  </si>
  <si>
    <t>2 02 35469 00 0000150</t>
  </si>
  <si>
    <t>2 02 453030 00 0000 150</t>
  </si>
  <si>
    <t>2 02 453030 05 0000 150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</si>
  <si>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</si>
  <si>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</si>
  <si>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2021 год
(от28.02.2020
№ 6-62)</t>
  </si>
  <si>
    <t>2022 год
(от28.02.2020
№ 6-49)</t>
  </si>
  <si>
    <t>Сумма на 2020 год</t>
  </si>
  <si>
    <t>Прочие межбюджетные трансферты, передаваемые бюджетам муниципальных районов</t>
  </si>
  <si>
    <t>Сумма на 2021 год</t>
  </si>
  <si>
    <t>Сумма на 2022 год</t>
  </si>
  <si>
    <t xml:space="preserve">Приложение 1.2                                                                                                                                                                                                  
к решению Рогнединского районного Совета     народных депутатов                                                                                                                                                                                "О бюджете  Рогнединского муниципального района Брянской  области                                                                                                                                                                                                                                                     на 2020 год и на плановый период 2021 и 2022 годов"
</t>
  </si>
  <si>
    <t>2 02 25304 00 0000 150</t>
  </si>
  <si>
    <t>2 02 25304 05 0000 150</t>
  </si>
  <si>
    <t xml:space="preserve">  Приложение 1 
                                     к решению Рогнединского районного Совета  народных депутатов от 21.10.2020 г. №6-95                                                                                                                                             "О внесении изменений в решение районного Совета   народных депутатов от 27.12.2019 г. № 6-49                                                                                                                                            "О бюджете  Рогнединского муниципального района Брянской области  на 2020 год и на плановый период 2021 и 2022 годов"
</t>
  </si>
  <si>
    <t>Параметры доходов районного бюджета на 2020 год  и на плановый период 2021 и 2022 годов                                                                                                                      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</si>
</sst>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1" fillId="0" borderId="7">
      <alignment horizontal="left" vertical="top" wrapText="1"/>
    </xf>
  </cellStyleXfs>
  <cellXfs count="156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4" fontId="22" fillId="0" borderId="0" xfId="0" applyNumberFormat="1" applyFont="1" applyFill="1" applyAlignment="1">
      <alignment horizontal="center" vertical="center" wrapText="1"/>
    </xf>
    <xf numFmtId="4" fontId="22" fillId="0" borderId="8" xfId="0" applyNumberFormat="1" applyFont="1" applyFill="1" applyBorder="1" applyAlignment="1">
      <alignment horizontal="right" vertical="center" wrapText="1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25" fillId="10" borderId="1" xfId="0" quotePrefix="1" applyNumberFormat="1" applyFont="1" applyFill="1" applyBorder="1" applyAlignment="1">
      <alignment vertical="center" shrinkToFit="1"/>
    </xf>
    <xf numFmtId="0" fontId="25" fillId="10" borderId="1" xfId="0" applyNumberFormat="1" applyFont="1" applyFill="1" applyBorder="1" applyAlignment="1">
      <alignment horizontal="left" vertical="justify" wrapText="1"/>
    </xf>
    <xf numFmtId="2" fontId="26" fillId="10" borderId="1" xfId="0" applyNumberFormat="1" applyFont="1" applyFill="1" applyBorder="1" applyAlignment="1">
      <alignment horizontal="right" wrapText="1"/>
    </xf>
    <xf numFmtId="2" fontId="26" fillId="10" borderId="11" xfId="0" applyNumberFormat="1" applyFont="1" applyFill="1" applyBorder="1" applyAlignment="1">
      <alignment horizontal="right" wrapText="1"/>
    </xf>
    <xf numFmtId="0" fontId="25" fillId="10" borderId="1" xfId="0" applyNumberFormat="1" applyFont="1" applyFill="1" applyBorder="1" applyAlignment="1">
      <alignment vertical="center" shrinkToFit="1"/>
    </xf>
    <xf numFmtId="0" fontId="26" fillId="10" borderId="1" xfId="0" applyNumberFormat="1" applyFont="1" applyFill="1" applyBorder="1" applyAlignment="1">
      <alignment vertical="justify" shrinkToFit="1"/>
    </xf>
    <xf numFmtId="0" fontId="26" fillId="10" borderId="1" xfId="0" applyNumberFormat="1" applyFont="1" applyFill="1" applyBorder="1" applyAlignment="1">
      <alignment horizontal="left" vertical="justify" wrapText="1"/>
    </xf>
    <xf numFmtId="2" fontId="26" fillId="10" borderId="11" xfId="0" applyNumberFormat="1" applyFont="1" applyFill="1" applyBorder="1" applyAlignment="1">
      <alignment horizontal="right" shrinkToFit="1"/>
    </xf>
    <xf numFmtId="0" fontId="26" fillId="0" borderId="9" xfId="0" applyFont="1" applyFill="1" applyBorder="1" applyAlignment="1">
      <alignment vertical="top" shrinkToFit="1"/>
    </xf>
    <xf numFmtId="0" fontId="26" fillId="0" borderId="1" xfId="0" applyFont="1" applyFill="1" applyBorder="1" applyAlignment="1">
      <alignment horizontal="left" vertical="justify" wrapText="1"/>
    </xf>
    <xf numFmtId="0" fontId="25" fillId="10" borderId="1" xfId="0" quotePrefix="1" applyNumberFormat="1" applyFont="1" applyFill="1" applyBorder="1" applyAlignment="1">
      <alignment vertical="justify" shrinkToFit="1"/>
    </xf>
    <xf numFmtId="0" fontId="25" fillId="10" borderId="1" xfId="0" applyNumberFormat="1" applyFont="1" applyFill="1" applyBorder="1" applyAlignment="1">
      <alignment vertical="justify" shrinkToFit="1"/>
    </xf>
    <xf numFmtId="0" fontId="26" fillId="10" borderId="1" xfId="0" quotePrefix="1" applyNumberFormat="1" applyFont="1" applyFill="1" applyBorder="1" applyAlignment="1">
      <alignment vertical="justify" shrinkToFit="1"/>
    </xf>
    <xf numFmtId="0" fontId="25" fillId="0" borderId="9" xfId="0" applyFont="1" applyFill="1" applyBorder="1" applyAlignment="1">
      <alignment vertical="justify" shrinkToFit="1"/>
    </xf>
    <xf numFmtId="0" fontId="26" fillId="0" borderId="9" xfId="0" applyFont="1" applyFill="1" applyBorder="1" applyAlignment="1">
      <alignment vertical="justify" shrinkToFit="1"/>
    </xf>
    <xf numFmtId="0" fontId="25" fillId="0" borderId="1" xfId="0" applyFont="1" applyFill="1" applyBorder="1" applyAlignment="1">
      <alignment horizontal="left" vertical="justify" wrapText="1"/>
    </xf>
    <xf numFmtId="49" fontId="26" fillId="10" borderId="11" xfId="0" applyNumberFormat="1" applyFont="1" applyFill="1" applyBorder="1" applyAlignment="1">
      <alignment horizontal="right" shrinkToFit="1"/>
    </xf>
    <xf numFmtId="49" fontId="26" fillId="10" borderId="11" xfId="0" applyNumberFormat="1" applyFont="1" applyFill="1" applyBorder="1" applyAlignment="1">
      <alignment horizontal="right" wrapText="1"/>
    </xf>
    <xf numFmtId="0" fontId="25" fillId="10" borderId="9" xfId="0" quotePrefix="1" applyNumberFormat="1" applyFont="1" applyFill="1" applyBorder="1" applyAlignment="1">
      <alignment vertical="justify" shrinkToFit="1"/>
    </xf>
    <xf numFmtId="2" fontId="26" fillId="0" borderId="11" xfId="0" applyNumberFormat="1" applyFont="1" applyFill="1" applyBorder="1" applyAlignment="1">
      <alignment horizontal="right" vertical="center" wrapText="1"/>
    </xf>
    <xf numFmtId="2" fontId="26" fillId="11" borderId="11" xfId="0" applyNumberFormat="1" applyFont="1" applyFill="1" applyBorder="1" applyAlignment="1" applyProtection="1">
      <alignment horizontal="right" vertical="center" shrinkToFit="1"/>
      <protection locked="0"/>
    </xf>
    <xf numFmtId="0" fontId="27" fillId="0" borderId="9" xfId="0" applyFont="1" applyFill="1" applyBorder="1" applyAlignment="1">
      <alignment vertical="top" shrinkToFit="1"/>
    </xf>
    <xf numFmtId="0" fontId="25" fillId="0" borderId="1" xfId="0" applyFont="1" applyFill="1" applyBorder="1" applyAlignment="1">
      <alignment horizontal="left" vertical="top" wrapText="1"/>
    </xf>
    <xf numFmtId="2" fontId="26" fillId="0" borderId="11" xfId="0" applyNumberFormat="1" applyFont="1" applyFill="1" applyBorder="1" applyAlignment="1">
      <alignment horizontal="center" vertical="center" wrapText="1"/>
    </xf>
    <xf numFmtId="0" fontId="26" fillId="0" borderId="5" xfId="0" quotePrefix="1" applyNumberFormat="1" applyFont="1" applyFill="1" applyBorder="1" applyAlignment="1">
      <alignment vertical="center" shrinkToFit="1"/>
    </xf>
    <xf numFmtId="0" fontId="28" fillId="10" borderId="5" xfId="0" applyFont="1" applyFill="1" applyBorder="1" applyAlignment="1">
      <alignment vertical="top" wrapText="1"/>
    </xf>
    <xf numFmtId="2" fontId="26" fillId="0" borderId="12" xfId="0" applyNumberFormat="1" applyFont="1" applyFill="1" applyBorder="1" applyAlignment="1">
      <alignment horizontal="right" vertical="center" wrapText="1"/>
    </xf>
    <xf numFmtId="2" fontId="26" fillId="0" borderId="12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0" fontId="28" fillId="10" borderId="1" xfId="0" applyFont="1" applyFill="1" applyBorder="1" applyAlignment="1">
      <alignment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10" borderId="6" xfId="0" applyFont="1" applyFill="1" applyBorder="1" applyAlignment="1">
      <alignment vertical="center" wrapText="1"/>
    </xf>
    <xf numFmtId="4" fontId="28" fillId="0" borderId="6" xfId="0" applyNumberFormat="1" applyFont="1" applyBorder="1" applyAlignment="1">
      <alignment horizontal="center" vertical="center" wrapText="1"/>
    </xf>
    <xf numFmtId="0" fontId="26" fillId="0" borderId="6" xfId="0" quotePrefix="1" applyNumberFormat="1" applyFont="1" applyFill="1" applyBorder="1" applyAlignment="1">
      <alignment vertical="center" shrinkToFit="1"/>
    </xf>
    <xf numFmtId="0" fontId="28" fillId="10" borderId="6" xfId="0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8" fillId="0" borderId="6" xfId="0" applyFont="1" applyBorder="1" applyAlignment="1">
      <alignment horizontal="justify" vertical="center" wrapText="1"/>
    </xf>
    <xf numFmtId="0" fontId="29" fillId="0" borderId="1" xfId="0" applyFont="1" applyBorder="1" applyAlignment="1">
      <alignment horizontal="justify" vertical="center"/>
    </xf>
    <xf numFmtId="0" fontId="26" fillId="0" borderId="1" xfId="0" applyFont="1" applyFill="1" applyBorder="1" applyAlignment="1">
      <alignment horizontal="left" vertical="top" wrapText="1"/>
    </xf>
    <xf numFmtId="4" fontId="28" fillId="0" borderId="13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vertical="top"/>
    </xf>
    <xf numFmtId="0" fontId="28" fillId="0" borderId="1" xfId="0" applyFont="1" applyBorder="1" applyAlignment="1">
      <alignment vertical="top" wrapText="1"/>
    </xf>
    <xf numFmtId="2" fontId="28" fillId="0" borderId="11" xfId="0" applyNumberFormat="1" applyFont="1" applyBorder="1" applyAlignment="1">
      <alignment horizontal="right" vertical="center" wrapText="1"/>
    </xf>
    <xf numFmtId="2" fontId="28" fillId="0" borderId="1" xfId="0" applyNumberFormat="1" applyFont="1" applyBorder="1" applyAlignment="1">
      <alignment horizontal="right" vertical="center" wrapText="1"/>
    </xf>
    <xf numFmtId="2" fontId="26" fillId="11" borderId="1" xfId="0" applyNumberFormat="1" applyFont="1" applyFill="1" applyBorder="1" applyAlignment="1" applyProtection="1">
      <alignment horizontal="right" vertical="center" shrinkToFit="1"/>
      <protection locked="0"/>
    </xf>
    <xf numFmtId="0" fontId="25" fillId="0" borderId="10" xfId="0" applyFont="1" applyFill="1" applyBorder="1" applyAlignment="1">
      <alignment vertical="justify" shrinkToFit="1"/>
    </xf>
    <xf numFmtId="0" fontId="25" fillId="0" borderId="6" xfId="0" applyFont="1" applyFill="1" applyBorder="1" applyAlignment="1">
      <alignment horizontal="left" vertical="justify" wrapText="1"/>
    </xf>
    <xf numFmtId="2" fontId="26" fillId="0" borderId="13" xfId="0" applyNumberFormat="1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vertical="justify" wrapText="1"/>
    </xf>
    <xf numFmtId="2" fontId="30" fillId="0" borderId="11" xfId="0" applyNumberFormat="1" applyFont="1" applyFill="1" applyBorder="1" applyAlignment="1">
      <alignment horizontal="right" vertical="center" wrapText="1"/>
    </xf>
    <xf numFmtId="3" fontId="26" fillId="0" borderId="9" xfId="0" applyNumberFormat="1" applyFont="1" applyFill="1" applyBorder="1" applyAlignment="1">
      <alignment vertical="justify" shrinkToFit="1"/>
    </xf>
    <xf numFmtId="0" fontId="26" fillId="0" borderId="1" xfId="0" applyFont="1" applyFill="1" applyBorder="1" applyAlignment="1">
      <alignment vertical="justify" shrinkToFit="1"/>
    </xf>
    <xf numFmtId="2" fontId="30" fillId="0" borderId="1" xfId="0" applyNumberFormat="1" applyFont="1" applyFill="1" applyBorder="1" applyAlignment="1">
      <alignment horizontal="right" vertical="center" wrapText="1"/>
    </xf>
    <xf numFmtId="2" fontId="26" fillId="0" borderId="1" xfId="0" applyNumberFormat="1" applyFont="1" applyFill="1" applyBorder="1" applyAlignment="1">
      <alignment horizontal="right" vertical="center" wrapText="1"/>
    </xf>
    <xf numFmtId="0" fontId="26" fillId="0" borderId="1" xfId="0" applyFont="1" applyBorder="1" applyAlignment="1">
      <alignment horizontal="left" vertical="justify" wrapText="1"/>
    </xf>
    <xf numFmtId="2" fontId="30" fillId="0" borderId="1" xfId="0" applyNumberFormat="1" applyFont="1" applyBorder="1" applyAlignment="1">
      <alignment horizontal="right" vertical="center" wrapText="1"/>
    </xf>
    <xf numFmtId="2" fontId="26" fillId="0" borderId="1" xfId="0" applyNumberFormat="1" applyFont="1" applyBorder="1" applyAlignment="1">
      <alignment horizontal="right" vertical="center" wrapText="1"/>
    </xf>
    <xf numFmtId="0" fontId="27" fillId="0" borderId="1" xfId="0" applyFont="1" applyFill="1" applyBorder="1" applyAlignment="1">
      <alignment vertical="top" shrinkToFit="1"/>
    </xf>
    <xf numFmtId="0" fontId="27" fillId="0" borderId="1" xfId="0" applyFont="1" applyFill="1" applyBorder="1" applyAlignment="1">
      <alignment horizontal="left" vertical="justify" wrapText="1"/>
    </xf>
    <xf numFmtId="2" fontId="28" fillId="0" borderId="1" xfId="0" applyNumberFormat="1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vertical="top" shrinkToFit="1"/>
    </xf>
    <xf numFmtId="0" fontId="28" fillId="0" borderId="1" xfId="0" applyFont="1" applyFill="1" applyBorder="1" applyAlignment="1">
      <alignment horizontal="left" vertical="justify" wrapText="1"/>
    </xf>
    <xf numFmtId="2" fontId="28" fillId="0" borderId="9" xfId="0" applyNumberFormat="1" applyFont="1" applyFill="1" applyBorder="1" applyAlignment="1">
      <alignment horizontal="right" vertical="center" wrapText="1"/>
    </xf>
    <xf numFmtId="0" fontId="28" fillId="0" borderId="9" xfId="0" applyFont="1" applyFill="1" applyBorder="1" applyAlignment="1">
      <alignment vertical="top" shrinkToFit="1"/>
    </xf>
    <xf numFmtId="0" fontId="28" fillId="0" borderId="9" xfId="0" applyFont="1" applyFill="1" applyBorder="1" applyAlignment="1">
      <alignment vertical="top"/>
    </xf>
    <xf numFmtId="0" fontId="26" fillId="10" borderId="0" xfId="0" applyFont="1" applyFill="1" applyAlignment="1">
      <alignment vertical="center"/>
    </xf>
    <xf numFmtId="2" fontId="26" fillId="10" borderId="1" xfId="0" applyNumberFormat="1" applyFont="1" applyFill="1" applyBorder="1" applyAlignment="1">
      <alignment vertical="center" wrapText="1"/>
    </xf>
    <xf numFmtId="4" fontId="22" fillId="0" borderId="6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vertical="center" wrapText="1"/>
    </xf>
    <xf numFmtId="0" fontId="26" fillId="0" borderId="1" xfId="0" quotePrefix="1" applyNumberFormat="1" applyFont="1" applyFill="1" applyBorder="1" applyAlignment="1">
      <alignment vertical="center" shrinkToFit="1"/>
    </xf>
    <xf numFmtId="0" fontId="28" fillId="10" borderId="1" xfId="0" applyFont="1" applyFill="1" applyBorder="1" applyAlignment="1">
      <alignment vertical="top" wrapText="1"/>
    </xf>
    <xf numFmtId="0" fontId="28" fillId="10" borderId="14" xfId="0" applyFont="1" applyFill="1" applyBorder="1" applyAlignment="1">
      <alignment vertical="top" wrapText="1"/>
    </xf>
    <xf numFmtId="4" fontId="28" fillId="0" borderId="14" xfId="0" applyNumberFormat="1" applyFont="1" applyBorder="1" applyAlignment="1">
      <alignment horizontal="center" vertical="center" wrapText="1"/>
    </xf>
    <xf numFmtId="4" fontId="26" fillId="0" borderId="6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justify" wrapText="1"/>
    </xf>
    <xf numFmtId="0" fontId="27" fillId="0" borderId="1" xfId="0" applyFont="1" applyFill="1" applyBorder="1" applyAlignment="1">
      <alignment horizontal="left" vertical="top" wrapText="1"/>
    </xf>
    <xf numFmtId="2" fontId="25" fillId="1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2" fontId="25" fillId="10" borderId="1" xfId="0" applyNumberFormat="1" applyFont="1" applyFill="1" applyBorder="1" applyAlignment="1">
      <alignment vertical="center" wrapText="1"/>
    </xf>
    <xf numFmtId="0" fontId="26" fillId="0" borderId="0" xfId="0" applyFont="1" applyFill="1" applyAlignment="1">
      <alignment horizontal="righ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" fontId="26" fillId="0" borderId="0" xfId="0" applyNumberFormat="1" applyFont="1" applyFill="1" applyBorder="1" applyAlignment="1">
      <alignment horizontal="right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4" fontId="31" fillId="0" borderId="0" xfId="0" applyNumberFormat="1" applyFont="1" applyFill="1" applyBorder="1" applyAlignment="1">
      <alignment horizontal="right" vertical="center" wrapText="1"/>
    </xf>
  </cellXfs>
  <cellStyles count="11">
    <cellStyle name="ex73" xfId="10"/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4163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3"/>
  <sheetViews>
    <sheetView showGridLines="0" tabSelected="1" view="pageLayout" topLeftCell="A68" zoomScaleNormal="70" zoomScaleSheetLayoutView="100" workbookViewId="0"/>
  </sheetViews>
  <sheetFormatPr defaultRowHeight="12.75"/>
  <cols>
    <col min="1" max="1" width="29.85546875" style="60" customWidth="1"/>
    <col min="2" max="2" width="82.42578125" style="60" customWidth="1"/>
    <col min="3" max="3" width="0.140625" style="61" hidden="1" customWidth="1" collapsed="1"/>
    <col min="4" max="4" width="17.28515625" style="61" customWidth="1"/>
    <col min="5" max="5" width="17.85546875" style="61" hidden="1" customWidth="1"/>
    <col min="6" max="6" width="19.140625" style="60" hidden="1" customWidth="1" collapsed="1"/>
    <col min="7" max="7" width="14.85546875" style="60" customWidth="1"/>
    <col min="8" max="8" width="1.42578125" style="60" hidden="1" customWidth="1"/>
    <col min="9" max="9" width="17.85546875" style="60" hidden="1" customWidth="1" collapsed="1"/>
    <col min="10" max="10" width="17.85546875" style="60" customWidth="1"/>
    <col min="11" max="11" width="0.140625" style="60" customWidth="1"/>
    <col min="12" max="220" width="9.140625" style="60"/>
    <col min="221" max="222" width="12.28515625" style="60" customWidth="1"/>
    <col min="223" max="223" width="13.42578125" style="60" customWidth="1"/>
    <col min="224" max="224" width="59.140625" style="60" customWidth="1"/>
    <col min="225" max="225" width="18.140625" style="60" customWidth="1"/>
    <col min="226" max="226" width="32.140625" style="60" customWidth="1"/>
    <col min="227" max="227" width="86.7109375" style="60" customWidth="1"/>
    <col min="228" max="236" width="23.140625" style="60" customWidth="1"/>
    <col min="237" max="237" width="91.42578125" style="60" customWidth="1"/>
    <col min="238" max="243" width="19.140625" style="60" customWidth="1"/>
    <col min="244" max="476" width="9.140625" style="60"/>
    <col min="477" max="478" width="12.28515625" style="60" customWidth="1"/>
    <col min="479" max="479" width="13.42578125" style="60" customWidth="1"/>
    <col min="480" max="480" width="59.140625" style="60" customWidth="1"/>
    <col min="481" max="481" width="18.140625" style="60" customWidth="1"/>
    <col min="482" max="482" width="32.140625" style="60" customWidth="1"/>
    <col min="483" max="483" width="86.7109375" style="60" customWidth="1"/>
    <col min="484" max="492" width="23.140625" style="60" customWidth="1"/>
    <col min="493" max="493" width="91.42578125" style="60" customWidth="1"/>
    <col min="494" max="499" width="19.140625" style="60" customWidth="1"/>
    <col min="500" max="732" width="9.140625" style="60"/>
    <col min="733" max="734" width="12.28515625" style="60" customWidth="1"/>
    <col min="735" max="735" width="13.42578125" style="60" customWidth="1"/>
    <col min="736" max="736" width="59.140625" style="60" customWidth="1"/>
    <col min="737" max="737" width="18.140625" style="60" customWidth="1"/>
    <col min="738" max="738" width="32.140625" style="60" customWidth="1"/>
    <col min="739" max="739" width="86.7109375" style="60" customWidth="1"/>
    <col min="740" max="748" width="23.140625" style="60" customWidth="1"/>
    <col min="749" max="749" width="91.42578125" style="60" customWidth="1"/>
    <col min="750" max="755" width="19.140625" style="60" customWidth="1"/>
    <col min="756" max="988" width="9.140625" style="60"/>
    <col min="989" max="990" width="12.28515625" style="60" customWidth="1"/>
    <col min="991" max="991" width="13.42578125" style="60" customWidth="1"/>
    <col min="992" max="992" width="59.140625" style="60" customWidth="1"/>
    <col min="993" max="993" width="18.140625" style="60" customWidth="1"/>
    <col min="994" max="994" width="32.140625" style="60" customWidth="1"/>
    <col min="995" max="995" width="86.7109375" style="60" customWidth="1"/>
    <col min="996" max="1004" width="23.140625" style="60" customWidth="1"/>
    <col min="1005" max="1005" width="91.42578125" style="60" customWidth="1"/>
    <col min="1006" max="1011" width="19.140625" style="60" customWidth="1"/>
    <col min="1012" max="1244" width="9.140625" style="60"/>
    <col min="1245" max="1246" width="12.28515625" style="60" customWidth="1"/>
    <col min="1247" max="1247" width="13.42578125" style="60" customWidth="1"/>
    <col min="1248" max="1248" width="59.140625" style="60" customWidth="1"/>
    <col min="1249" max="1249" width="18.140625" style="60" customWidth="1"/>
    <col min="1250" max="1250" width="32.140625" style="60" customWidth="1"/>
    <col min="1251" max="1251" width="86.7109375" style="60" customWidth="1"/>
    <col min="1252" max="1260" width="23.140625" style="60" customWidth="1"/>
    <col min="1261" max="1261" width="91.42578125" style="60" customWidth="1"/>
    <col min="1262" max="1267" width="19.140625" style="60" customWidth="1"/>
    <col min="1268" max="1500" width="9.140625" style="60"/>
    <col min="1501" max="1502" width="12.28515625" style="60" customWidth="1"/>
    <col min="1503" max="1503" width="13.42578125" style="60" customWidth="1"/>
    <col min="1504" max="1504" width="59.140625" style="60" customWidth="1"/>
    <col min="1505" max="1505" width="18.140625" style="60" customWidth="1"/>
    <col min="1506" max="1506" width="32.140625" style="60" customWidth="1"/>
    <col min="1507" max="1507" width="86.7109375" style="60" customWidth="1"/>
    <col min="1508" max="1516" width="23.140625" style="60" customWidth="1"/>
    <col min="1517" max="1517" width="91.42578125" style="60" customWidth="1"/>
    <col min="1518" max="1523" width="19.140625" style="60" customWidth="1"/>
    <col min="1524" max="1756" width="9.140625" style="60"/>
    <col min="1757" max="1758" width="12.28515625" style="60" customWidth="1"/>
    <col min="1759" max="1759" width="13.42578125" style="60" customWidth="1"/>
    <col min="1760" max="1760" width="59.140625" style="60" customWidth="1"/>
    <col min="1761" max="1761" width="18.140625" style="60" customWidth="1"/>
    <col min="1762" max="1762" width="32.140625" style="60" customWidth="1"/>
    <col min="1763" max="1763" width="86.7109375" style="60" customWidth="1"/>
    <col min="1764" max="1772" width="23.140625" style="60" customWidth="1"/>
    <col min="1773" max="1773" width="91.42578125" style="60" customWidth="1"/>
    <col min="1774" max="1779" width="19.140625" style="60" customWidth="1"/>
    <col min="1780" max="2012" width="9.140625" style="60"/>
    <col min="2013" max="2014" width="12.28515625" style="60" customWidth="1"/>
    <col min="2015" max="2015" width="13.42578125" style="60" customWidth="1"/>
    <col min="2016" max="2016" width="59.140625" style="60" customWidth="1"/>
    <col min="2017" max="2017" width="18.140625" style="60" customWidth="1"/>
    <col min="2018" max="2018" width="32.140625" style="60" customWidth="1"/>
    <col min="2019" max="2019" width="86.7109375" style="60" customWidth="1"/>
    <col min="2020" max="2028" width="23.140625" style="60" customWidth="1"/>
    <col min="2029" max="2029" width="91.42578125" style="60" customWidth="1"/>
    <col min="2030" max="2035" width="19.140625" style="60" customWidth="1"/>
    <col min="2036" max="2268" width="9.140625" style="60"/>
    <col min="2269" max="2270" width="12.28515625" style="60" customWidth="1"/>
    <col min="2271" max="2271" width="13.42578125" style="60" customWidth="1"/>
    <col min="2272" max="2272" width="59.140625" style="60" customWidth="1"/>
    <col min="2273" max="2273" width="18.140625" style="60" customWidth="1"/>
    <col min="2274" max="2274" width="32.140625" style="60" customWidth="1"/>
    <col min="2275" max="2275" width="86.7109375" style="60" customWidth="1"/>
    <col min="2276" max="2284" width="23.140625" style="60" customWidth="1"/>
    <col min="2285" max="2285" width="91.42578125" style="60" customWidth="1"/>
    <col min="2286" max="2291" width="19.140625" style="60" customWidth="1"/>
    <col min="2292" max="2524" width="9.140625" style="60"/>
    <col min="2525" max="2526" width="12.28515625" style="60" customWidth="1"/>
    <col min="2527" max="2527" width="13.42578125" style="60" customWidth="1"/>
    <col min="2528" max="2528" width="59.140625" style="60" customWidth="1"/>
    <col min="2529" max="2529" width="18.140625" style="60" customWidth="1"/>
    <col min="2530" max="2530" width="32.140625" style="60" customWidth="1"/>
    <col min="2531" max="2531" width="86.7109375" style="60" customWidth="1"/>
    <col min="2532" max="2540" width="23.140625" style="60" customWidth="1"/>
    <col min="2541" max="2541" width="91.42578125" style="60" customWidth="1"/>
    <col min="2542" max="2547" width="19.140625" style="60" customWidth="1"/>
    <col min="2548" max="2780" width="9.140625" style="60"/>
    <col min="2781" max="2782" width="12.28515625" style="60" customWidth="1"/>
    <col min="2783" max="2783" width="13.42578125" style="60" customWidth="1"/>
    <col min="2784" max="2784" width="59.140625" style="60" customWidth="1"/>
    <col min="2785" max="2785" width="18.140625" style="60" customWidth="1"/>
    <col min="2786" max="2786" width="32.140625" style="60" customWidth="1"/>
    <col min="2787" max="2787" width="86.7109375" style="60" customWidth="1"/>
    <col min="2788" max="2796" width="23.140625" style="60" customWidth="1"/>
    <col min="2797" max="2797" width="91.42578125" style="60" customWidth="1"/>
    <col min="2798" max="2803" width="19.140625" style="60" customWidth="1"/>
    <col min="2804" max="3036" width="9.140625" style="60"/>
    <col min="3037" max="3038" width="12.28515625" style="60" customWidth="1"/>
    <col min="3039" max="3039" width="13.42578125" style="60" customWidth="1"/>
    <col min="3040" max="3040" width="59.140625" style="60" customWidth="1"/>
    <col min="3041" max="3041" width="18.140625" style="60" customWidth="1"/>
    <col min="3042" max="3042" width="32.140625" style="60" customWidth="1"/>
    <col min="3043" max="3043" width="86.7109375" style="60" customWidth="1"/>
    <col min="3044" max="3052" width="23.140625" style="60" customWidth="1"/>
    <col min="3053" max="3053" width="91.42578125" style="60" customWidth="1"/>
    <col min="3054" max="3059" width="19.140625" style="60" customWidth="1"/>
    <col min="3060" max="3292" width="9.140625" style="60"/>
    <col min="3293" max="3294" width="12.28515625" style="60" customWidth="1"/>
    <col min="3295" max="3295" width="13.42578125" style="60" customWidth="1"/>
    <col min="3296" max="3296" width="59.140625" style="60" customWidth="1"/>
    <col min="3297" max="3297" width="18.140625" style="60" customWidth="1"/>
    <col min="3298" max="3298" width="32.140625" style="60" customWidth="1"/>
    <col min="3299" max="3299" width="86.7109375" style="60" customWidth="1"/>
    <col min="3300" max="3308" width="23.140625" style="60" customWidth="1"/>
    <col min="3309" max="3309" width="91.42578125" style="60" customWidth="1"/>
    <col min="3310" max="3315" width="19.140625" style="60" customWidth="1"/>
    <col min="3316" max="3548" width="9.140625" style="60"/>
    <col min="3549" max="3550" width="12.28515625" style="60" customWidth="1"/>
    <col min="3551" max="3551" width="13.42578125" style="60" customWidth="1"/>
    <col min="3552" max="3552" width="59.140625" style="60" customWidth="1"/>
    <col min="3553" max="3553" width="18.140625" style="60" customWidth="1"/>
    <col min="3554" max="3554" width="32.140625" style="60" customWidth="1"/>
    <col min="3555" max="3555" width="86.7109375" style="60" customWidth="1"/>
    <col min="3556" max="3564" width="23.140625" style="60" customWidth="1"/>
    <col min="3565" max="3565" width="91.42578125" style="60" customWidth="1"/>
    <col min="3566" max="3571" width="19.140625" style="60" customWidth="1"/>
    <col min="3572" max="3804" width="9.140625" style="60"/>
    <col min="3805" max="3806" width="12.28515625" style="60" customWidth="1"/>
    <col min="3807" max="3807" width="13.42578125" style="60" customWidth="1"/>
    <col min="3808" max="3808" width="59.140625" style="60" customWidth="1"/>
    <col min="3809" max="3809" width="18.140625" style="60" customWidth="1"/>
    <col min="3810" max="3810" width="32.140625" style="60" customWidth="1"/>
    <col min="3811" max="3811" width="86.7109375" style="60" customWidth="1"/>
    <col min="3812" max="3820" width="23.140625" style="60" customWidth="1"/>
    <col min="3821" max="3821" width="91.42578125" style="60" customWidth="1"/>
    <col min="3822" max="3827" width="19.140625" style="60" customWidth="1"/>
    <col min="3828" max="4060" width="9.140625" style="60"/>
    <col min="4061" max="4062" width="12.28515625" style="60" customWidth="1"/>
    <col min="4063" max="4063" width="13.42578125" style="60" customWidth="1"/>
    <col min="4064" max="4064" width="59.140625" style="60" customWidth="1"/>
    <col min="4065" max="4065" width="18.140625" style="60" customWidth="1"/>
    <col min="4066" max="4066" width="32.140625" style="60" customWidth="1"/>
    <col min="4067" max="4067" width="86.7109375" style="60" customWidth="1"/>
    <col min="4068" max="4076" width="23.140625" style="60" customWidth="1"/>
    <col min="4077" max="4077" width="91.42578125" style="60" customWidth="1"/>
    <col min="4078" max="4083" width="19.140625" style="60" customWidth="1"/>
    <col min="4084" max="4316" width="9.140625" style="60"/>
    <col min="4317" max="4318" width="12.28515625" style="60" customWidth="1"/>
    <col min="4319" max="4319" width="13.42578125" style="60" customWidth="1"/>
    <col min="4320" max="4320" width="59.140625" style="60" customWidth="1"/>
    <col min="4321" max="4321" width="18.140625" style="60" customWidth="1"/>
    <col min="4322" max="4322" width="32.140625" style="60" customWidth="1"/>
    <col min="4323" max="4323" width="86.7109375" style="60" customWidth="1"/>
    <col min="4324" max="4332" width="23.140625" style="60" customWidth="1"/>
    <col min="4333" max="4333" width="91.42578125" style="60" customWidth="1"/>
    <col min="4334" max="4339" width="19.140625" style="60" customWidth="1"/>
    <col min="4340" max="4572" width="9.140625" style="60"/>
    <col min="4573" max="4574" width="12.28515625" style="60" customWidth="1"/>
    <col min="4575" max="4575" width="13.42578125" style="60" customWidth="1"/>
    <col min="4576" max="4576" width="59.140625" style="60" customWidth="1"/>
    <col min="4577" max="4577" width="18.140625" style="60" customWidth="1"/>
    <col min="4578" max="4578" width="32.140625" style="60" customWidth="1"/>
    <col min="4579" max="4579" width="86.7109375" style="60" customWidth="1"/>
    <col min="4580" max="4588" width="23.140625" style="60" customWidth="1"/>
    <col min="4589" max="4589" width="91.42578125" style="60" customWidth="1"/>
    <col min="4590" max="4595" width="19.140625" style="60" customWidth="1"/>
    <col min="4596" max="4828" width="9.140625" style="60"/>
    <col min="4829" max="4830" width="12.28515625" style="60" customWidth="1"/>
    <col min="4831" max="4831" width="13.42578125" style="60" customWidth="1"/>
    <col min="4832" max="4832" width="59.140625" style="60" customWidth="1"/>
    <col min="4833" max="4833" width="18.140625" style="60" customWidth="1"/>
    <col min="4834" max="4834" width="32.140625" style="60" customWidth="1"/>
    <col min="4835" max="4835" width="86.7109375" style="60" customWidth="1"/>
    <col min="4836" max="4844" width="23.140625" style="60" customWidth="1"/>
    <col min="4845" max="4845" width="91.42578125" style="60" customWidth="1"/>
    <col min="4846" max="4851" width="19.140625" style="60" customWidth="1"/>
    <col min="4852" max="5084" width="9.140625" style="60"/>
    <col min="5085" max="5086" width="12.28515625" style="60" customWidth="1"/>
    <col min="5087" max="5087" width="13.42578125" style="60" customWidth="1"/>
    <col min="5088" max="5088" width="59.140625" style="60" customWidth="1"/>
    <col min="5089" max="5089" width="18.140625" style="60" customWidth="1"/>
    <col min="5090" max="5090" width="32.140625" style="60" customWidth="1"/>
    <col min="5091" max="5091" width="86.7109375" style="60" customWidth="1"/>
    <col min="5092" max="5100" width="23.140625" style="60" customWidth="1"/>
    <col min="5101" max="5101" width="91.42578125" style="60" customWidth="1"/>
    <col min="5102" max="5107" width="19.140625" style="60" customWidth="1"/>
    <col min="5108" max="5340" width="9.140625" style="60"/>
    <col min="5341" max="5342" width="12.28515625" style="60" customWidth="1"/>
    <col min="5343" max="5343" width="13.42578125" style="60" customWidth="1"/>
    <col min="5344" max="5344" width="59.140625" style="60" customWidth="1"/>
    <col min="5345" max="5345" width="18.140625" style="60" customWidth="1"/>
    <col min="5346" max="5346" width="32.140625" style="60" customWidth="1"/>
    <col min="5347" max="5347" width="86.7109375" style="60" customWidth="1"/>
    <col min="5348" max="5356" width="23.140625" style="60" customWidth="1"/>
    <col min="5357" max="5357" width="91.42578125" style="60" customWidth="1"/>
    <col min="5358" max="5363" width="19.140625" style="60" customWidth="1"/>
    <col min="5364" max="5596" width="9.140625" style="60"/>
    <col min="5597" max="5598" width="12.28515625" style="60" customWidth="1"/>
    <col min="5599" max="5599" width="13.42578125" style="60" customWidth="1"/>
    <col min="5600" max="5600" width="59.140625" style="60" customWidth="1"/>
    <col min="5601" max="5601" width="18.140625" style="60" customWidth="1"/>
    <col min="5602" max="5602" width="32.140625" style="60" customWidth="1"/>
    <col min="5603" max="5603" width="86.7109375" style="60" customWidth="1"/>
    <col min="5604" max="5612" width="23.140625" style="60" customWidth="1"/>
    <col min="5613" max="5613" width="91.42578125" style="60" customWidth="1"/>
    <col min="5614" max="5619" width="19.140625" style="60" customWidth="1"/>
    <col min="5620" max="5852" width="9.140625" style="60"/>
    <col min="5853" max="5854" width="12.28515625" style="60" customWidth="1"/>
    <col min="5855" max="5855" width="13.42578125" style="60" customWidth="1"/>
    <col min="5856" max="5856" width="59.140625" style="60" customWidth="1"/>
    <col min="5857" max="5857" width="18.140625" style="60" customWidth="1"/>
    <col min="5858" max="5858" width="32.140625" style="60" customWidth="1"/>
    <col min="5859" max="5859" width="86.7109375" style="60" customWidth="1"/>
    <col min="5860" max="5868" width="23.140625" style="60" customWidth="1"/>
    <col min="5869" max="5869" width="91.42578125" style="60" customWidth="1"/>
    <col min="5870" max="5875" width="19.140625" style="60" customWidth="1"/>
    <col min="5876" max="6108" width="9.140625" style="60"/>
    <col min="6109" max="6110" width="12.28515625" style="60" customWidth="1"/>
    <col min="6111" max="6111" width="13.42578125" style="60" customWidth="1"/>
    <col min="6112" max="6112" width="59.140625" style="60" customWidth="1"/>
    <col min="6113" max="6113" width="18.140625" style="60" customWidth="1"/>
    <col min="6114" max="6114" width="32.140625" style="60" customWidth="1"/>
    <col min="6115" max="6115" width="86.7109375" style="60" customWidth="1"/>
    <col min="6116" max="6124" width="23.140625" style="60" customWidth="1"/>
    <col min="6125" max="6125" width="91.42578125" style="60" customWidth="1"/>
    <col min="6126" max="6131" width="19.140625" style="60" customWidth="1"/>
    <col min="6132" max="6364" width="9.140625" style="60"/>
    <col min="6365" max="6366" width="12.28515625" style="60" customWidth="1"/>
    <col min="6367" max="6367" width="13.42578125" style="60" customWidth="1"/>
    <col min="6368" max="6368" width="59.140625" style="60" customWidth="1"/>
    <col min="6369" max="6369" width="18.140625" style="60" customWidth="1"/>
    <col min="6370" max="6370" width="32.140625" style="60" customWidth="1"/>
    <col min="6371" max="6371" width="86.7109375" style="60" customWidth="1"/>
    <col min="6372" max="6380" width="23.140625" style="60" customWidth="1"/>
    <col min="6381" max="6381" width="91.42578125" style="60" customWidth="1"/>
    <col min="6382" max="6387" width="19.140625" style="60" customWidth="1"/>
    <col min="6388" max="6620" width="9.140625" style="60"/>
    <col min="6621" max="6622" width="12.28515625" style="60" customWidth="1"/>
    <col min="6623" max="6623" width="13.42578125" style="60" customWidth="1"/>
    <col min="6624" max="6624" width="59.140625" style="60" customWidth="1"/>
    <col min="6625" max="6625" width="18.140625" style="60" customWidth="1"/>
    <col min="6626" max="6626" width="32.140625" style="60" customWidth="1"/>
    <col min="6627" max="6627" width="86.7109375" style="60" customWidth="1"/>
    <col min="6628" max="6636" width="23.140625" style="60" customWidth="1"/>
    <col min="6637" max="6637" width="91.42578125" style="60" customWidth="1"/>
    <col min="6638" max="6643" width="19.140625" style="60" customWidth="1"/>
    <col min="6644" max="6876" width="9.140625" style="60"/>
    <col min="6877" max="6878" width="12.28515625" style="60" customWidth="1"/>
    <col min="6879" max="6879" width="13.42578125" style="60" customWidth="1"/>
    <col min="6880" max="6880" width="59.140625" style="60" customWidth="1"/>
    <col min="6881" max="6881" width="18.140625" style="60" customWidth="1"/>
    <col min="6882" max="6882" width="32.140625" style="60" customWidth="1"/>
    <col min="6883" max="6883" width="86.7109375" style="60" customWidth="1"/>
    <col min="6884" max="6892" width="23.140625" style="60" customWidth="1"/>
    <col min="6893" max="6893" width="91.42578125" style="60" customWidth="1"/>
    <col min="6894" max="6899" width="19.140625" style="60" customWidth="1"/>
    <col min="6900" max="7132" width="9.140625" style="60"/>
    <col min="7133" max="7134" width="12.28515625" style="60" customWidth="1"/>
    <col min="7135" max="7135" width="13.42578125" style="60" customWidth="1"/>
    <col min="7136" max="7136" width="59.140625" style="60" customWidth="1"/>
    <col min="7137" max="7137" width="18.140625" style="60" customWidth="1"/>
    <col min="7138" max="7138" width="32.140625" style="60" customWidth="1"/>
    <col min="7139" max="7139" width="86.7109375" style="60" customWidth="1"/>
    <col min="7140" max="7148" width="23.140625" style="60" customWidth="1"/>
    <col min="7149" max="7149" width="91.42578125" style="60" customWidth="1"/>
    <col min="7150" max="7155" width="19.140625" style="60" customWidth="1"/>
    <col min="7156" max="7388" width="9.140625" style="60"/>
    <col min="7389" max="7390" width="12.28515625" style="60" customWidth="1"/>
    <col min="7391" max="7391" width="13.42578125" style="60" customWidth="1"/>
    <col min="7392" max="7392" width="59.140625" style="60" customWidth="1"/>
    <col min="7393" max="7393" width="18.140625" style="60" customWidth="1"/>
    <col min="7394" max="7394" width="32.140625" style="60" customWidth="1"/>
    <col min="7395" max="7395" width="86.7109375" style="60" customWidth="1"/>
    <col min="7396" max="7404" width="23.140625" style="60" customWidth="1"/>
    <col min="7405" max="7405" width="91.42578125" style="60" customWidth="1"/>
    <col min="7406" max="7411" width="19.140625" style="60" customWidth="1"/>
    <col min="7412" max="7644" width="9.140625" style="60"/>
    <col min="7645" max="7646" width="12.28515625" style="60" customWidth="1"/>
    <col min="7647" max="7647" width="13.42578125" style="60" customWidth="1"/>
    <col min="7648" max="7648" width="59.140625" style="60" customWidth="1"/>
    <col min="7649" max="7649" width="18.140625" style="60" customWidth="1"/>
    <col min="7650" max="7650" width="32.140625" style="60" customWidth="1"/>
    <col min="7651" max="7651" width="86.7109375" style="60" customWidth="1"/>
    <col min="7652" max="7660" width="23.140625" style="60" customWidth="1"/>
    <col min="7661" max="7661" width="91.42578125" style="60" customWidth="1"/>
    <col min="7662" max="7667" width="19.140625" style="60" customWidth="1"/>
    <col min="7668" max="7900" width="9.140625" style="60"/>
    <col min="7901" max="7902" width="12.28515625" style="60" customWidth="1"/>
    <col min="7903" max="7903" width="13.42578125" style="60" customWidth="1"/>
    <col min="7904" max="7904" width="59.140625" style="60" customWidth="1"/>
    <col min="7905" max="7905" width="18.140625" style="60" customWidth="1"/>
    <col min="7906" max="7906" width="32.140625" style="60" customWidth="1"/>
    <col min="7907" max="7907" width="86.7109375" style="60" customWidth="1"/>
    <col min="7908" max="7916" width="23.140625" style="60" customWidth="1"/>
    <col min="7917" max="7917" width="91.42578125" style="60" customWidth="1"/>
    <col min="7918" max="7923" width="19.140625" style="60" customWidth="1"/>
    <col min="7924" max="8156" width="9.140625" style="60"/>
    <col min="8157" max="8158" width="12.28515625" style="60" customWidth="1"/>
    <col min="8159" max="8159" width="13.42578125" style="60" customWidth="1"/>
    <col min="8160" max="8160" width="59.140625" style="60" customWidth="1"/>
    <col min="8161" max="8161" width="18.140625" style="60" customWidth="1"/>
    <col min="8162" max="8162" width="32.140625" style="60" customWidth="1"/>
    <col min="8163" max="8163" width="86.7109375" style="60" customWidth="1"/>
    <col min="8164" max="8172" width="23.140625" style="60" customWidth="1"/>
    <col min="8173" max="8173" width="91.42578125" style="60" customWidth="1"/>
    <col min="8174" max="8179" width="19.140625" style="60" customWidth="1"/>
    <col min="8180" max="8412" width="9.140625" style="60"/>
    <col min="8413" max="8414" width="12.28515625" style="60" customWidth="1"/>
    <col min="8415" max="8415" width="13.42578125" style="60" customWidth="1"/>
    <col min="8416" max="8416" width="59.140625" style="60" customWidth="1"/>
    <col min="8417" max="8417" width="18.140625" style="60" customWidth="1"/>
    <col min="8418" max="8418" width="32.140625" style="60" customWidth="1"/>
    <col min="8419" max="8419" width="86.7109375" style="60" customWidth="1"/>
    <col min="8420" max="8428" width="23.140625" style="60" customWidth="1"/>
    <col min="8429" max="8429" width="91.42578125" style="60" customWidth="1"/>
    <col min="8430" max="8435" width="19.140625" style="60" customWidth="1"/>
    <col min="8436" max="8668" width="9.140625" style="60"/>
    <col min="8669" max="8670" width="12.28515625" style="60" customWidth="1"/>
    <col min="8671" max="8671" width="13.42578125" style="60" customWidth="1"/>
    <col min="8672" max="8672" width="59.140625" style="60" customWidth="1"/>
    <col min="8673" max="8673" width="18.140625" style="60" customWidth="1"/>
    <col min="8674" max="8674" width="32.140625" style="60" customWidth="1"/>
    <col min="8675" max="8675" width="86.7109375" style="60" customWidth="1"/>
    <col min="8676" max="8684" width="23.140625" style="60" customWidth="1"/>
    <col min="8685" max="8685" width="91.42578125" style="60" customWidth="1"/>
    <col min="8686" max="8691" width="19.140625" style="60" customWidth="1"/>
    <col min="8692" max="8924" width="9.140625" style="60"/>
    <col min="8925" max="8926" width="12.28515625" style="60" customWidth="1"/>
    <col min="8927" max="8927" width="13.42578125" style="60" customWidth="1"/>
    <col min="8928" max="8928" width="59.140625" style="60" customWidth="1"/>
    <col min="8929" max="8929" width="18.140625" style="60" customWidth="1"/>
    <col min="8930" max="8930" width="32.140625" style="60" customWidth="1"/>
    <col min="8931" max="8931" width="86.7109375" style="60" customWidth="1"/>
    <col min="8932" max="8940" width="23.140625" style="60" customWidth="1"/>
    <col min="8941" max="8941" width="91.42578125" style="60" customWidth="1"/>
    <col min="8942" max="8947" width="19.140625" style="60" customWidth="1"/>
    <col min="8948" max="9180" width="9.140625" style="60"/>
    <col min="9181" max="9182" width="12.28515625" style="60" customWidth="1"/>
    <col min="9183" max="9183" width="13.42578125" style="60" customWidth="1"/>
    <col min="9184" max="9184" width="59.140625" style="60" customWidth="1"/>
    <col min="9185" max="9185" width="18.140625" style="60" customWidth="1"/>
    <col min="9186" max="9186" width="32.140625" style="60" customWidth="1"/>
    <col min="9187" max="9187" width="86.7109375" style="60" customWidth="1"/>
    <col min="9188" max="9196" width="23.140625" style="60" customWidth="1"/>
    <col min="9197" max="9197" width="91.42578125" style="60" customWidth="1"/>
    <col min="9198" max="9203" width="19.140625" style="60" customWidth="1"/>
    <col min="9204" max="9436" width="9.140625" style="60"/>
    <col min="9437" max="9438" width="12.28515625" style="60" customWidth="1"/>
    <col min="9439" max="9439" width="13.42578125" style="60" customWidth="1"/>
    <col min="9440" max="9440" width="59.140625" style="60" customWidth="1"/>
    <col min="9441" max="9441" width="18.140625" style="60" customWidth="1"/>
    <col min="9442" max="9442" width="32.140625" style="60" customWidth="1"/>
    <col min="9443" max="9443" width="86.7109375" style="60" customWidth="1"/>
    <col min="9444" max="9452" width="23.140625" style="60" customWidth="1"/>
    <col min="9453" max="9453" width="91.42578125" style="60" customWidth="1"/>
    <col min="9454" max="9459" width="19.140625" style="60" customWidth="1"/>
    <col min="9460" max="9692" width="9.140625" style="60"/>
    <col min="9693" max="9694" width="12.28515625" style="60" customWidth="1"/>
    <col min="9695" max="9695" width="13.42578125" style="60" customWidth="1"/>
    <col min="9696" max="9696" width="59.140625" style="60" customWidth="1"/>
    <col min="9697" max="9697" width="18.140625" style="60" customWidth="1"/>
    <col min="9698" max="9698" width="32.140625" style="60" customWidth="1"/>
    <col min="9699" max="9699" width="86.7109375" style="60" customWidth="1"/>
    <col min="9700" max="9708" width="23.140625" style="60" customWidth="1"/>
    <col min="9709" max="9709" width="91.42578125" style="60" customWidth="1"/>
    <col min="9710" max="9715" width="19.140625" style="60" customWidth="1"/>
    <col min="9716" max="9948" width="9.140625" style="60"/>
    <col min="9949" max="9950" width="12.28515625" style="60" customWidth="1"/>
    <col min="9951" max="9951" width="13.42578125" style="60" customWidth="1"/>
    <col min="9952" max="9952" width="59.140625" style="60" customWidth="1"/>
    <col min="9953" max="9953" width="18.140625" style="60" customWidth="1"/>
    <col min="9954" max="9954" width="32.140625" style="60" customWidth="1"/>
    <col min="9955" max="9955" width="86.7109375" style="60" customWidth="1"/>
    <col min="9956" max="9964" width="23.140625" style="60" customWidth="1"/>
    <col min="9965" max="9965" width="91.42578125" style="60" customWidth="1"/>
    <col min="9966" max="9971" width="19.140625" style="60" customWidth="1"/>
    <col min="9972" max="10204" width="9.140625" style="60"/>
    <col min="10205" max="10206" width="12.28515625" style="60" customWidth="1"/>
    <col min="10207" max="10207" width="13.42578125" style="60" customWidth="1"/>
    <col min="10208" max="10208" width="59.140625" style="60" customWidth="1"/>
    <col min="10209" max="10209" width="18.140625" style="60" customWidth="1"/>
    <col min="10210" max="10210" width="32.140625" style="60" customWidth="1"/>
    <col min="10211" max="10211" width="86.7109375" style="60" customWidth="1"/>
    <col min="10212" max="10220" width="23.140625" style="60" customWidth="1"/>
    <col min="10221" max="10221" width="91.42578125" style="60" customWidth="1"/>
    <col min="10222" max="10227" width="19.140625" style="60" customWidth="1"/>
    <col min="10228" max="10460" width="9.140625" style="60"/>
    <col min="10461" max="10462" width="12.28515625" style="60" customWidth="1"/>
    <col min="10463" max="10463" width="13.42578125" style="60" customWidth="1"/>
    <col min="10464" max="10464" width="59.140625" style="60" customWidth="1"/>
    <col min="10465" max="10465" width="18.140625" style="60" customWidth="1"/>
    <col min="10466" max="10466" width="32.140625" style="60" customWidth="1"/>
    <col min="10467" max="10467" width="86.7109375" style="60" customWidth="1"/>
    <col min="10468" max="10476" width="23.140625" style="60" customWidth="1"/>
    <col min="10477" max="10477" width="91.42578125" style="60" customWidth="1"/>
    <col min="10478" max="10483" width="19.140625" style="60" customWidth="1"/>
    <col min="10484" max="10716" width="9.140625" style="60"/>
    <col min="10717" max="10718" width="12.28515625" style="60" customWidth="1"/>
    <col min="10719" max="10719" width="13.42578125" style="60" customWidth="1"/>
    <col min="10720" max="10720" width="59.140625" style="60" customWidth="1"/>
    <col min="10721" max="10721" width="18.140625" style="60" customWidth="1"/>
    <col min="10722" max="10722" width="32.140625" style="60" customWidth="1"/>
    <col min="10723" max="10723" width="86.7109375" style="60" customWidth="1"/>
    <col min="10724" max="10732" width="23.140625" style="60" customWidth="1"/>
    <col min="10733" max="10733" width="91.42578125" style="60" customWidth="1"/>
    <col min="10734" max="10739" width="19.140625" style="60" customWidth="1"/>
    <col min="10740" max="10972" width="9.140625" style="60"/>
    <col min="10973" max="10974" width="12.28515625" style="60" customWidth="1"/>
    <col min="10975" max="10975" width="13.42578125" style="60" customWidth="1"/>
    <col min="10976" max="10976" width="59.140625" style="60" customWidth="1"/>
    <col min="10977" max="10977" width="18.140625" style="60" customWidth="1"/>
    <col min="10978" max="10978" width="32.140625" style="60" customWidth="1"/>
    <col min="10979" max="10979" width="86.7109375" style="60" customWidth="1"/>
    <col min="10980" max="10988" width="23.140625" style="60" customWidth="1"/>
    <col min="10989" max="10989" width="91.42578125" style="60" customWidth="1"/>
    <col min="10990" max="10995" width="19.140625" style="60" customWidth="1"/>
    <col min="10996" max="11228" width="9.140625" style="60"/>
    <col min="11229" max="11230" width="12.28515625" style="60" customWidth="1"/>
    <col min="11231" max="11231" width="13.42578125" style="60" customWidth="1"/>
    <col min="11232" max="11232" width="59.140625" style="60" customWidth="1"/>
    <col min="11233" max="11233" width="18.140625" style="60" customWidth="1"/>
    <col min="11234" max="11234" width="32.140625" style="60" customWidth="1"/>
    <col min="11235" max="11235" width="86.7109375" style="60" customWidth="1"/>
    <col min="11236" max="11244" width="23.140625" style="60" customWidth="1"/>
    <col min="11245" max="11245" width="91.42578125" style="60" customWidth="1"/>
    <col min="11246" max="11251" width="19.140625" style="60" customWidth="1"/>
    <col min="11252" max="11484" width="9.140625" style="60"/>
    <col min="11485" max="11486" width="12.28515625" style="60" customWidth="1"/>
    <col min="11487" max="11487" width="13.42578125" style="60" customWidth="1"/>
    <col min="11488" max="11488" width="59.140625" style="60" customWidth="1"/>
    <col min="11489" max="11489" width="18.140625" style="60" customWidth="1"/>
    <col min="11490" max="11490" width="32.140625" style="60" customWidth="1"/>
    <col min="11491" max="11491" width="86.7109375" style="60" customWidth="1"/>
    <col min="11492" max="11500" width="23.140625" style="60" customWidth="1"/>
    <col min="11501" max="11501" width="91.42578125" style="60" customWidth="1"/>
    <col min="11502" max="11507" width="19.140625" style="60" customWidth="1"/>
    <col min="11508" max="11740" width="9.140625" style="60"/>
    <col min="11741" max="11742" width="12.28515625" style="60" customWidth="1"/>
    <col min="11743" max="11743" width="13.42578125" style="60" customWidth="1"/>
    <col min="11744" max="11744" width="59.140625" style="60" customWidth="1"/>
    <col min="11745" max="11745" width="18.140625" style="60" customWidth="1"/>
    <col min="11746" max="11746" width="32.140625" style="60" customWidth="1"/>
    <col min="11747" max="11747" width="86.7109375" style="60" customWidth="1"/>
    <col min="11748" max="11756" width="23.140625" style="60" customWidth="1"/>
    <col min="11757" max="11757" width="91.42578125" style="60" customWidth="1"/>
    <col min="11758" max="11763" width="19.140625" style="60" customWidth="1"/>
    <col min="11764" max="11996" width="9.140625" style="60"/>
    <col min="11997" max="11998" width="12.28515625" style="60" customWidth="1"/>
    <col min="11999" max="11999" width="13.42578125" style="60" customWidth="1"/>
    <col min="12000" max="12000" width="59.140625" style="60" customWidth="1"/>
    <col min="12001" max="12001" width="18.140625" style="60" customWidth="1"/>
    <col min="12002" max="12002" width="32.140625" style="60" customWidth="1"/>
    <col min="12003" max="12003" width="86.7109375" style="60" customWidth="1"/>
    <col min="12004" max="12012" width="23.140625" style="60" customWidth="1"/>
    <col min="12013" max="12013" width="91.42578125" style="60" customWidth="1"/>
    <col min="12014" max="12019" width="19.140625" style="60" customWidth="1"/>
    <col min="12020" max="12252" width="9.140625" style="60"/>
    <col min="12253" max="12254" width="12.28515625" style="60" customWidth="1"/>
    <col min="12255" max="12255" width="13.42578125" style="60" customWidth="1"/>
    <col min="12256" max="12256" width="59.140625" style="60" customWidth="1"/>
    <col min="12257" max="12257" width="18.140625" style="60" customWidth="1"/>
    <col min="12258" max="12258" width="32.140625" style="60" customWidth="1"/>
    <col min="12259" max="12259" width="86.7109375" style="60" customWidth="1"/>
    <col min="12260" max="12268" width="23.140625" style="60" customWidth="1"/>
    <col min="12269" max="12269" width="91.42578125" style="60" customWidth="1"/>
    <col min="12270" max="12275" width="19.140625" style="60" customWidth="1"/>
    <col min="12276" max="12508" width="9.140625" style="60"/>
    <col min="12509" max="12510" width="12.28515625" style="60" customWidth="1"/>
    <col min="12511" max="12511" width="13.42578125" style="60" customWidth="1"/>
    <col min="12512" max="12512" width="59.140625" style="60" customWidth="1"/>
    <col min="12513" max="12513" width="18.140625" style="60" customWidth="1"/>
    <col min="12514" max="12514" width="32.140625" style="60" customWidth="1"/>
    <col min="12515" max="12515" width="86.7109375" style="60" customWidth="1"/>
    <col min="12516" max="12524" width="23.140625" style="60" customWidth="1"/>
    <col min="12525" max="12525" width="91.42578125" style="60" customWidth="1"/>
    <col min="12526" max="12531" width="19.140625" style="60" customWidth="1"/>
    <col min="12532" max="12764" width="9.140625" style="60"/>
    <col min="12765" max="12766" width="12.28515625" style="60" customWidth="1"/>
    <col min="12767" max="12767" width="13.42578125" style="60" customWidth="1"/>
    <col min="12768" max="12768" width="59.140625" style="60" customWidth="1"/>
    <col min="12769" max="12769" width="18.140625" style="60" customWidth="1"/>
    <col min="12770" max="12770" width="32.140625" style="60" customWidth="1"/>
    <col min="12771" max="12771" width="86.7109375" style="60" customWidth="1"/>
    <col min="12772" max="12780" width="23.140625" style="60" customWidth="1"/>
    <col min="12781" max="12781" width="91.42578125" style="60" customWidth="1"/>
    <col min="12782" max="12787" width="19.140625" style="60" customWidth="1"/>
    <col min="12788" max="13020" width="9.140625" style="60"/>
    <col min="13021" max="13022" width="12.28515625" style="60" customWidth="1"/>
    <col min="13023" max="13023" width="13.42578125" style="60" customWidth="1"/>
    <col min="13024" max="13024" width="59.140625" style="60" customWidth="1"/>
    <col min="13025" max="13025" width="18.140625" style="60" customWidth="1"/>
    <col min="13026" max="13026" width="32.140625" style="60" customWidth="1"/>
    <col min="13027" max="13027" width="86.7109375" style="60" customWidth="1"/>
    <col min="13028" max="13036" width="23.140625" style="60" customWidth="1"/>
    <col min="13037" max="13037" width="91.42578125" style="60" customWidth="1"/>
    <col min="13038" max="13043" width="19.140625" style="60" customWidth="1"/>
    <col min="13044" max="13276" width="9.140625" style="60"/>
    <col min="13277" max="13278" width="12.28515625" style="60" customWidth="1"/>
    <col min="13279" max="13279" width="13.42578125" style="60" customWidth="1"/>
    <col min="13280" max="13280" width="59.140625" style="60" customWidth="1"/>
    <col min="13281" max="13281" width="18.140625" style="60" customWidth="1"/>
    <col min="13282" max="13282" width="32.140625" style="60" customWidth="1"/>
    <col min="13283" max="13283" width="86.7109375" style="60" customWidth="1"/>
    <col min="13284" max="13292" width="23.140625" style="60" customWidth="1"/>
    <col min="13293" max="13293" width="91.42578125" style="60" customWidth="1"/>
    <col min="13294" max="13299" width="19.140625" style="60" customWidth="1"/>
    <col min="13300" max="13532" width="9.140625" style="60"/>
    <col min="13533" max="13534" width="12.28515625" style="60" customWidth="1"/>
    <col min="13535" max="13535" width="13.42578125" style="60" customWidth="1"/>
    <col min="13536" max="13536" width="59.140625" style="60" customWidth="1"/>
    <col min="13537" max="13537" width="18.140625" style="60" customWidth="1"/>
    <col min="13538" max="13538" width="32.140625" style="60" customWidth="1"/>
    <col min="13539" max="13539" width="86.7109375" style="60" customWidth="1"/>
    <col min="13540" max="13548" width="23.140625" style="60" customWidth="1"/>
    <col min="13549" max="13549" width="91.42578125" style="60" customWidth="1"/>
    <col min="13550" max="13555" width="19.140625" style="60" customWidth="1"/>
    <col min="13556" max="13788" width="9.140625" style="60"/>
    <col min="13789" max="13790" width="12.28515625" style="60" customWidth="1"/>
    <col min="13791" max="13791" width="13.42578125" style="60" customWidth="1"/>
    <col min="13792" max="13792" width="59.140625" style="60" customWidth="1"/>
    <col min="13793" max="13793" width="18.140625" style="60" customWidth="1"/>
    <col min="13794" max="13794" width="32.140625" style="60" customWidth="1"/>
    <col min="13795" max="13795" width="86.7109375" style="60" customWidth="1"/>
    <col min="13796" max="13804" width="23.140625" style="60" customWidth="1"/>
    <col min="13805" max="13805" width="91.42578125" style="60" customWidth="1"/>
    <col min="13806" max="13811" width="19.140625" style="60" customWidth="1"/>
    <col min="13812" max="14044" width="9.140625" style="60"/>
    <col min="14045" max="14046" width="12.28515625" style="60" customWidth="1"/>
    <col min="14047" max="14047" width="13.42578125" style="60" customWidth="1"/>
    <col min="14048" max="14048" width="59.140625" style="60" customWidth="1"/>
    <col min="14049" max="14049" width="18.140625" style="60" customWidth="1"/>
    <col min="14050" max="14050" width="32.140625" style="60" customWidth="1"/>
    <col min="14051" max="14051" width="86.7109375" style="60" customWidth="1"/>
    <col min="14052" max="14060" width="23.140625" style="60" customWidth="1"/>
    <col min="14061" max="14061" width="91.42578125" style="60" customWidth="1"/>
    <col min="14062" max="14067" width="19.140625" style="60" customWidth="1"/>
    <col min="14068" max="14300" width="9.140625" style="60"/>
    <col min="14301" max="14302" width="12.28515625" style="60" customWidth="1"/>
    <col min="14303" max="14303" width="13.42578125" style="60" customWidth="1"/>
    <col min="14304" max="14304" width="59.140625" style="60" customWidth="1"/>
    <col min="14305" max="14305" width="18.140625" style="60" customWidth="1"/>
    <col min="14306" max="14306" width="32.140625" style="60" customWidth="1"/>
    <col min="14307" max="14307" width="86.7109375" style="60" customWidth="1"/>
    <col min="14308" max="14316" width="23.140625" style="60" customWidth="1"/>
    <col min="14317" max="14317" width="91.42578125" style="60" customWidth="1"/>
    <col min="14318" max="14323" width="19.140625" style="60" customWidth="1"/>
    <col min="14324" max="14556" width="9.140625" style="60"/>
    <col min="14557" max="14558" width="12.28515625" style="60" customWidth="1"/>
    <col min="14559" max="14559" width="13.42578125" style="60" customWidth="1"/>
    <col min="14560" max="14560" width="59.140625" style="60" customWidth="1"/>
    <col min="14561" max="14561" width="18.140625" style="60" customWidth="1"/>
    <col min="14562" max="14562" width="32.140625" style="60" customWidth="1"/>
    <col min="14563" max="14563" width="86.7109375" style="60" customWidth="1"/>
    <col min="14564" max="14572" width="23.140625" style="60" customWidth="1"/>
    <col min="14573" max="14573" width="91.42578125" style="60" customWidth="1"/>
    <col min="14574" max="14579" width="19.140625" style="60" customWidth="1"/>
    <col min="14580" max="14812" width="9.140625" style="60"/>
    <col min="14813" max="14814" width="12.28515625" style="60" customWidth="1"/>
    <col min="14815" max="14815" width="13.42578125" style="60" customWidth="1"/>
    <col min="14816" max="14816" width="59.140625" style="60" customWidth="1"/>
    <col min="14817" max="14817" width="18.140625" style="60" customWidth="1"/>
    <col min="14818" max="14818" width="32.140625" style="60" customWidth="1"/>
    <col min="14819" max="14819" width="86.7109375" style="60" customWidth="1"/>
    <col min="14820" max="14828" width="23.140625" style="60" customWidth="1"/>
    <col min="14829" max="14829" width="91.42578125" style="60" customWidth="1"/>
    <col min="14830" max="14835" width="19.140625" style="60" customWidth="1"/>
    <col min="14836" max="15068" width="9.140625" style="60"/>
    <col min="15069" max="15070" width="12.28515625" style="60" customWidth="1"/>
    <col min="15071" max="15071" width="13.42578125" style="60" customWidth="1"/>
    <col min="15072" max="15072" width="59.140625" style="60" customWidth="1"/>
    <col min="15073" max="15073" width="18.140625" style="60" customWidth="1"/>
    <col min="15074" max="15074" width="32.140625" style="60" customWidth="1"/>
    <col min="15075" max="15075" width="86.7109375" style="60" customWidth="1"/>
    <col min="15076" max="15084" width="23.140625" style="60" customWidth="1"/>
    <col min="15085" max="15085" width="91.42578125" style="60" customWidth="1"/>
    <col min="15086" max="15091" width="19.140625" style="60" customWidth="1"/>
    <col min="15092" max="15324" width="9.140625" style="60"/>
    <col min="15325" max="15326" width="12.28515625" style="60" customWidth="1"/>
    <col min="15327" max="15327" width="13.42578125" style="60" customWidth="1"/>
    <col min="15328" max="15328" width="59.140625" style="60" customWidth="1"/>
    <col min="15329" max="15329" width="18.140625" style="60" customWidth="1"/>
    <col min="15330" max="15330" width="32.140625" style="60" customWidth="1"/>
    <col min="15331" max="15331" width="86.7109375" style="60" customWidth="1"/>
    <col min="15332" max="15340" width="23.140625" style="60" customWidth="1"/>
    <col min="15341" max="15341" width="91.42578125" style="60" customWidth="1"/>
    <col min="15342" max="15347" width="19.140625" style="60" customWidth="1"/>
    <col min="15348" max="15580" width="9.140625" style="60"/>
    <col min="15581" max="15582" width="12.28515625" style="60" customWidth="1"/>
    <col min="15583" max="15583" width="13.42578125" style="60" customWidth="1"/>
    <col min="15584" max="15584" width="59.140625" style="60" customWidth="1"/>
    <col min="15585" max="15585" width="18.140625" style="60" customWidth="1"/>
    <col min="15586" max="15586" width="32.140625" style="60" customWidth="1"/>
    <col min="15587" max="15587" width="86.7109375" style="60" customWidth="1"/>
    <col min="15588" max="15596" width="23.140625" style="60" customWidth="1"/>
    <col min="15597" max="15597" width="91.42578125" style="60" customWidth="1"/>
    <col min="15598" max="15603" width="19.140625" style="60" customWidth="1"/>
    <col min="15604" max="15836" width="9.140625" style="60"/>
    <col min="15837" max="15838" width="12.28515625" style="60" customWidth="1"/>
    <col min="15839" max="15839" width="13.42578125" style="60" customWidth="1"/>
    <col min="15840" max="15840" width="59.140625" style="60" customWidth="1"/>
    <col min="15841" max="15841" width="18.140625" style="60" customWidth="1"/>
    <col min="15842" max="15842" width="32.140625" style="60" customWidth="1"/>
    <col min="15843" max="15843" width="86.7109375" style="60" customWidth="1"/>
    <col min="15844" max="15852" width="23.140625" style="60" customWidth="1"/>
    <col min="15853" max="15853" width="91.42578125" style="60" customWidth="1"/>
    <col min="15854" max="15859" width="19.140625" style="60" customWidth="1"/>
    <col min="15860" max="16092" width="9.140625" style="60"/>
    <col min="16093" max="16094" width="12.28515625" style="60" customWidth="1"/>
    <col min="16095" max="16095" width="13.42578125" style="60" customWidth="1"/>
    <col min="16096" max="16096" width="59.140625" style="60" customWidth="1"/>
    <col min="16097" max="16097" width="18.140625" style="60" customWidth="1"/>
    <col min="16098" max="16098" width="32.140625" style="60" customWidth="1"/>
    <col min="16099" max="16099" width="86.7109375" style="60" customWidth="1"/>
    <col min="16100" max="16108" width="23.140625" style="60" customWidth="1"/>
    <col min="16109" max="16109" width="91.42578125" style="60" customWidth="1"/>
    <col min="16110" max="16115" width="19.140625" style="60" customWidth="1"/>
    <col min="16116" max="16384" width="9.140625" style="60"/>
  </cols>
  <sheetData>
    <row r="1" spans="1:11" ht="141" customHeight="1">
      <c r="A1" s="155"/>
      <c r="B1" s="153" t="s">
        <v>538</v>
      </c>
      <c r="C1" s="154"/>
      <c r="D1" s="154"/>
      <c r="E1" s="154"/>
      <c r="F1" s="154"/>
      <c r="G1" s="154"/>
      <c r="H1" s="154"/>
      <c r="I1" s="154"/>
      <c r="J1" s="154"/>
      <c r="K1" s="62"/>
    </row>
    <row r="2" spans="1:11" ht="102" customHeight="1">
      <c r="A2" s="136"/>
      <c r="B2" s="147" t="s">
        <v>535</v>
      </c>
      <c r="C2" s="147"/>
      <c r="D2" s="147"/>
      <c r="E2" s="147"/>
      <c r="F2" s="147"/>
      <c r="G2" s="147"/>
      <c r="H2" s="147"/>
      <c r="I2" s="147"/>
      <c r="J2" s="147"/>
      <c r="K2" s="64"/>
    </row>
    <row r="3" spans="1:11" ht="42" customHeight="1">
      <c r="A3" s="148" t="s">
        <v>539</v>
      </c>
      <c r="B3" s="148"/>
      <c r="C3" s="148"/>
      <c r="D3" s="148"/>
      <c r="E3" s="148"/>
      <c r="F3" s="148"/>
      <c r="G3" s="148"/>
      <c r="H3" s="148"/>
      <c r="I3" s="148"/>
      <c r="J3" s="148"/>
      <c r="K3" s="63"/>
    </row>
    <row r="4" spans="1:11" ht="54.75" customHeight="1">
      <c r="A4" s="65" t="s">
        <v>366</v>
      </c>
      <c r="B4" s="66" t="s">
        <v>317</v>
      </c>
      <c r="C4" s="67" t="s">
        <v>514</v>
      </c>
      <c r="D4" s="67" t="s">
        <v>531</v>
      </c>
      <c r="E4" s="67" t="s">
        <v>27</v>
      </c>
      <c r="F4" s="67" t="s">
        <v>529</v>
      </c>
      <c r="G4" s="67" t="s">
        <v>533</v>
      </c>
      <c r="H4" s="67" t="s">
        <v>28</v>
      </c>
      <c r="I4" s="67" t="s">
        <v>530</v>
      </c>
      <c r="J4" s="67" t="s">
        <v>534</v>
      </c>
      <c r="K4" s="59" t="s">
        <v>505</v>
      </c>
    </row>
    <row r="5" spans="1:11" ht="0.75" customHeight="1">
      <c r="A5" s="68" t="s">
        <v>318</v>
      </c>
      <c r="B5" s="69" t="s">
        <v>319</v>
      </c>
      <c r="C5" s="70">
        <f>C6+C12+C23+C30+C33+C47+C51+C56+C42</f>
        <v>50130000</v>
      </c>
      <c r="D5" s="67"/>
      <c r="E5" s="67">
        <f>C5+D5</f>
        <v>50130000</v>
      </c>
      <c r="F5" s="70">
        <f>F6+F12+F23+F30+F33+F47+F51+F56+F42</f>
        <v>40515000</v>
      </c>
      <c r="G5" s="67">
        <v>0</v>
      </c>
      <c r="H5" s="67">
        <f>F5+G5</f>
        <v>40515000</v>
      </c>
      <c r="I5" s="70">
        <f>I6+I12+I23+I30+I33+I47+I51+I56+I42</f>
        <v>42948000</v>
      </c>
      <c r="J5" s="67">
        <v>0</v>
      </c>
      <c r="K5" s="59">
        <f>I5+J5</f>
        <v>42948000</v>
      </c>
    </row>
    <row r="6" spans="1:11" ht="18" hidden="1" customHeight="1">
      <c r="A6" s="68" t="s">
        <v>320</v>
      </c>
      <c r="B6" s="69" t="s">
        <v>321</v>
      </c>
      <c r="C6" s="71">
        <f>C7</f>
        <v>28479000</v>
      </c>
      <c r="D6" s="67"/>
      <c r="E6" s="67">
        <f t="shared" ref="E6:E67" si="0">C6+D6</f>
        <v>28479000</v>
      </c>
      <c r="F6" s="71">
        <f>F7</f>
        <v>30643000</v>
      </c>
      <c r="G6" s="67">
        <v>0</v>
      </c>
      <c r="H6" s="67">
        <f t="shared" ref="H6:H67" si="1">F6+G6</f>
        <v>30643000</v>
      </c>
      <c r="I6" s="71">
        <f>I7</f>
        <v>33124000</v>
      </c>
      <c r="J6" s="67">
        <v>0</v>
      </c>
      <c r="K6" s="59">
        <f t="shared" ref="K6:K71" si="2">I6+J6</f>
        <v>33124000</v>
      </c>
    </row>
    <row r="7" spans="1:11" ht="18" hidden="1" customHeight="1">
      <c r="A7" s="72" t="s">
        <v>368</v>
      </c>
      <c r="B7" s="69" t="s">
        <v>369</v>
      </c>
      <c r="C7" s="71">
        <f>C8+C9+C10+C11</f>
        <v>28479000</v>
      </c>
      <c r="D7" s="67"/>
      <c r="E7" s="67">
        <f t="shared" si="0"/>
        <v>28479000</v>
      </c>
      <c r="F7" s="71">
        <f>F8+F9+F10+F11</f>
        <v>30643000</v>
      </c>
      <c r="G7" s="67">
        <v>0</v>
      </c>
      <c r="H7" s="67">
        <f t="shared" si="1"/>
        <v>30643000</v>
      </c>
      <c r="I7" s="71">
        <f>I8+I9+I10+I11</f>
        <v>33124000</v>
      </c>
      <c r="J7" s="67">
        <v>0</v>
      </c>
      <c r="K7" s="59">
        <f t="shared" si="2"/>
        <v>33124000</v>
      </c>
    </row>
    <row r="8" spans="1:11" ht="40.5" hidden="1" customHeight="1">
      <c r="A8" s="73" t="s">
        <v>322</v>
      </c>
      <c r="B8" s="74" t="s">
        <v>323</v>
      </c>
      <c r="C8" s="71">
        <v>27568000</v>
      </c>
      <c r="D8" s="67"/>
      <c r="E8" s="67">
        <f t="shared" si="0"/>
        <v>27568000</v>
      </c>
      <c r="F8" s="71">
        <v>29662000</v>
      </c>
      <c r="G8" s="67">
        <v>0</v>
      </c>
      <c r="H8" s="67">
        <f t="shared" si="1"/>
        <v>29662000</v>
      </c>
      <c r="I8" s="75">
        <v>32064000</v>
      </c>
      <c r="J8" s="67">
        <v>0</v>
      </c>
      <c r="K8" s="59">
        <f t="shared" si="2"/>
        <v>32064000</v>
      </c>
    </row>
    <row r="9" spans="1:11" ht="51.75" hidden="1" customHeight="1">
      <c r="A9" s="76" t="s">
        <v>370</v>
      </c>
      <c r="B9" s="77" t="s">
        <v>371</v>
      </c>
      <c r="C9" s="71">
        <v>484000</v>
      </c>
      <c r="D9" s="67"/>
      <c r="E9" s="67">
        <f t="shared" si="0"/>
        <v>484000</v>
      </c>
      <c r="F9" s="71">
        <v>521000</v>
      </c>
      <c r="G9" s="67">
        <v>0</v>
      </c>
      <c r="H9" s="67">
        <f t="shared" si="1"/>
        <v>521000</v>
      </c>
      <c r="I9" s="75">
        <v>563000</v>
      </c>
      <c r="J9" s="67">
        <v>0</v>
      </c>
      <c r="K9" s="59">
        <f t="shared" si="2"/>
        <v>563000</v>
      </c>
    </row>
    <row r="10" spans="1:11" ht="27" hidden="1" customHeight="1">
      <c r="A10" s="76" t="s">
        <v>324</v>
      </c>
      <c r="B10" s="77" t="s">
        <v>365</v>
      </c>
      <c r="C10" s="71">
        <v>313000</v>
      </c>
      <c r="D10" s="67"/>
      <c r="E10" s="67">
        <f t="shared" si="0"/>
        <v>313000</v>
      </c>
      <c r="F10" s="71">
        <v>337000</v>
      </c>
      <c r="G10" s="67">
        <v>0</v>
      </c>
      <c r="H10" s="67">
        <f t="shared" si="1"/>
        <v>337000</v>
      </c>
      <c r="I10" s="75">
        <v>364000</v>
      </c>
      <c r="J10" s="67">
        <v>0</v>
      </c>
      <c r="K10" s="59">
        <f t="shared" si="2"/>
        <v>364000</v>
      </c>
    </row>
    <row r="11" spans="1:11" ht="36" hidden="1" customHeight="1">
      <c r="A11" s="76" t="s">
        <v>372</v>
      </c>
      <c r="B11" s="77" t="s">
        <v>373</v>
      </c>
      <c r="C11" s="71">
        <v>114000</v>
      </c>
      <c r="D11" s="67"/>
      <c r="E11" s="67">
        <f t="shared" si="0"/>
        <v>114000</v>
      </c>
      <c r="F11" s="71">
        <v>123000</v>
      </c>
      <c r="G11" s="67">
        <v>0</v>
      </c>
      <c r="H11" s="67">
        <f t="shared" si="1"/>
        <v>123000</v>
      </c>
      <c r="I11" s="75">
        <v>133000</v>
      </c>
      <c r="J11" s="67">
        <v>0</v>
      </c>
      <c r="K11" s="59">
        <f t="shared" si="2"/>
        <v>133000</v>
      </c>
    </row>
    <row r="12" spans="1:11" ht="33" hidden="1" customHeight="1">
      <c r="A12" s="78" t="s">
        <v>325</v>
      </c>
      <c r="B12" s="69" t="s">
        <v>326</v>
      </c>
      <c r="C12" s="71">
        <f>C13</f>
        <v>5824000</v>
      </c>
      <c r="D12" s="67"/>
      <c r="E12" s="67">
        <f t="shared" si="0"/>
        <v>5824000</v>
      </c>
      <c r="F12" s="71">
        <f>F13</f>
        <v>6128000</v>
      </c>
      <c r="G12" s="67">
        <v>0</v>
      </c>
      <c r="H12" s="67">
        <f t="shared" si="1"/>
        <v>6128000</v>
      </c>
      <c r="I12" s="71">
        <f>I13</f>
        <v>6503000</v>
      </c>
      <c r="J12" s="67">
        <v>0</v>
      </c>
      <c r="K12" s="59">
        <f t="shared" si="2"/>
        <v>6503000</v>
      </c>
    </row>
    <row r="13" spans="1:11" ht="18.75" hidden="1" customHeight="1">
      <c r="A13" s="79" t="s">
        <v>374</v>
      </c>
      <c r="B13" s="69" t="s">
        <v>375</v>
      </c>
      <c r="C13" s="71">
        <f>C15+C18+C19+C21</f>
        <v>5824000</v>
      </c>
      <c r="D13" s="67"/>
      <c r="E13" s="67">
        <f t="shared" si="0"/>
        <v>5824000</v>
      </c>
      <c r="F13" s="71">
        <f>F15+F18+F19+F21</f>
        <v>6128000</v>
      </c>
      <c r="G13" s="67">
        <v>0</v>
      </c>
      <c r="H13" s="67">
        <f t="shared" si="1"/>
        <v>6128000</v>
      </c>
      <c r="I13" s="71">
        <f>I15+I18+I19+I21</f>
        <v>6503000</v>
      </c>
      <c r="J13" s="67">
        <v>0</v>
      </c>
      <c r="K13" s="59">
        <f t="shared" si="2"/>
        <v>6503000</v>
      </c>
    </row>
    <row r="14" spans="1:11" ht="18.75" hidden="1" customHeight="1">
      <c r="A14" s="79" t="s">
        <v>327</v>
      </c>
      <c r="B14" s="69" t="s">
        <v>328</v>
      </c>
      <c r="C14" s="71">
        <f>C15+C17+C19+C21</f>
        <v>5824000</v>
      </c>
      <c r="D14" s="67"/>
      <c r="E14" s="67">
        <f t="shared" si="0"/>
        <v>5824000</v>
      </c>
      <c r="F14" s="71">
        <f>F15+F17+F19+F21</f>
        <v>6128000</v>
      </c>
      <c r="G14" s="67">
        <v>0</v>
      </c>
      <c r="H14" s="67">
        <f t="shared" si="1"/>
        <v>6128000</v>
      </c>
      <c r="I14" s="71">
        <f>I15+I17+I19+I21</f>
        <v>6503000</v>
      </c>
      <c r="J14" s="67">
        <v>0</v>
      </c>
      <c r="K14" s="59">
        <f t="shared" si="2"/>
        <v>6503000</v>
      </c>
    </row>
    <row r="15" spans="1:11" ht="47.25" hidden="1" customHeight="1">
      <c r="A15" s="80" t="s">
        <v>327</v>
      </c>
      <c r="B15" s="74" t="s">
        <v>328</v>
      </c>
      <c r="C15" s="71">
        <f>C16</f>
        <v>2669000</v>
      </c>
      <c r="D15" s="67"/>
      <c r="E15" s="67">
        <f t="shared" si="0"/>
        <v>2669000</v>
      </c>
      <c r="F15" s="71">
        <f>F16</f>
        <v>2825000</v>
      </c>
      <c r="G15" s="67">
        <v>0</v>
      </c>
      <c r="H15" s="67">
        <f t="shared" si="1"/>
        <v>2825000</v>
      </c>
      <c r="I15" s="75">
        <f>I16</f>
        <v>2993200</v>
      </c>
      <c r="J15" s="67">
        <v>0</v>
      </c>
      <c r="K15" s="59">
        <f t="shared" si="2"/>
        <v>2993200</v>
      </c>
    </row>
    <row r="16" spans="1:11" ht="59.25" hidden="1" customHeight="1">
      <c r="A16" s="80" t="s">
        <v>361</v>
      </c>
      <c r="B16" s="74" t="s">
        <v>376</v>
      </c>
      <c r="C16" s="71">
        <v>2669000</v>
      </c>
      <c r="D16" s="67"/>
      <c r="E16" s="67">
        <f t="shared" si="0"/>
        <v>2669000</v>
      </c>
      <c r="F16" s="71">
        <v>2825000</v>
      </c>
      <c r="G16" s="67">
        <v>0</v>
      </c>
      <c r="H16" s="67">
        <f t="shared" si="1"/>
        <v>2825000</v>
      </c>
      <c r="I16" s="75">
        <v>2993200</v>
      </c>
      <c r="J16" s="67">
        <v>0</v>
      </c>
      <c r="K16" s="59">
        <f t="shared" si="2"/>
        <v>2993200</v>
      </c>
    </row>
    <row r="17" spans="1:11" ht="44.25" hidden="1" customHeight="1">
      <c r="A17" s="80" t="s">
        <v>329</v>
      </c>
      <c r="B17" s="74" t="s">
        <v>330</v>
      </c>
      <c r="C17" s="71">
        <f>C18</f>
        <v>13700</v>
      </c>
      <c r="D17" s="67"/>
      <c r="E17" s="67">
        <f t="shared" si="0"/>
        <v>13700</v>
      </c>
      <c r="F17" s="71">
        <f>F18</f>
        <v>14100</v>
      </c>
      <c r="G17" s="67">
        <v>0</v>
      </c>
      <c r="H17" s="67">
        <f t="shared" si="1"/>
        <v>14100</v>
      </c>
      <c r="I17" s="75">
        <f>I18</f>
        <v>14700</v>
      </c>
      <c r="J17" s="67">
        <v>0</v>
      </c>
      <c r="K17" s="59">
        <f t="shared" si="2"/>
        <v>14700</v>
      </c>
    </row>
    <row r="18" spans="1:11" ht="150" hidden="1">
      <c r="A18" s="80" t="s">
        <v>362</v>
      </c>
      <c r="B18" s="74" t="s">
        <v>331</v>
      </c>
      <c r="C18" s="71">
        <v>13700</v>
      </c>
      <c r="D18" s="67"/>
      <c r="E18" s="67">
        <f t="shared" si="0"/>
        <v>13700</v>
      </c>
      <c r="F18" s="71">
        <v>14100</v>
      </c>
      <c r="G18" s="67">
        <v>0</v>
      </c>
      <c r="H18" s="67">
        <f t="shared" si="1"/>
        <v>14100</v>
      </c>
      <c r="I18" s="75">
        <v>14700</v>
      </c>
      <c r="J18" s="67">
        <v>0</v>
      </c>
      <c r="K18" s="59">
        <f t="shared" si="2"/>
        <v>14700</v>
      </c>
    </row>
    <row r="19" spans="1:11" ht="56.25" hidden="1" customHeight="1">
      <c r="A19" s="80" t="s">
        <v>332</v>
      </c>
      <c r="B19" s="74" t="s">
        <v>333</v>
      </c>
      <c r="C19" s="71">
        <f>C20</f>
        <v>3485700</v>
      </c>
      <c r="D19" s="67"/>
      <c r="E19" s="67">
        <f t="shared" si="0"/>
        <v>3485700</v>
      </c>
      <c r="F19" s="71">
        <f>F20</f>
        <v>3679500</v>
      </c>
      <c r="G19" s="67">
        <v>0</v>
      </c>
      <c r="H19" s="67">
        <f t="shared" si="1"/>
        <v>3679500</v>
      </c>
      <c r="I19" s="75">
        <f>I20</f>
        <v>3875000</v>
      </c>
      <c r="J19" s="67">
        <v>0</v>
      </c>
      <c r="K19" s="59">
        <f t="shared" si="2"/>
        <v>3875000</v>
      </c>
    </row>
    <row r="20" spans="1:11" ht="71.25" hidden="1" customHeight="1">
      <c r="A20" s="80" t="s">
        <v>377</v>
      </c>
      <c r="B20" s="74" t="s">
        <v>334</v>
      </c>
      <c r="C20" s="71">
        <v>3485700</v>
      </c>
      <c r="D20" s="67"/>
      <c r="E20" s="67">
        <f t="shared" si="0"/>
        <v>3485700</v>
      </c>
      <c r="F20" s="71">
        <v>3679500</v>
      </c>
      <c r="G20" s="67">
        <v>0</v>
      </c>
      <c r="H20" s="67">
        <f t="shared" si="1"/>
        <v>3679500</v>
      </c>
      <c r="I20" s="75">
        <v>3875000</v>
      </c>
      <c r="J20" s="67">
        <v>0</v>
      </c>
      <c r="K20" s="59">
        <f t="shared" si="2"/>
        <v>3875000</v>
      </c>
    </row>
    <row r="21" spans="1:11" ht="42.75" hidden="1" customHeight="1">
      <c r="A21" s="80" t="s">
        <v>335</v>
      </c>
      <c r="B21" s="74" t="s">
        <v>336</v>
      </c>
      <c r="C21" s="71">
        <f>C22</f>
        <v>-344400</v>
      </c>
      <c r="D21" s="67"/>
      <c r="E21" s="67">
        <f t="shared" si="0"/>
        <v>-344400</v>
      </c>
      <c r="F21" s="71">
        <f>F22</f>
        <v>-390600</v>
      </c>
      <c r="G21" s="67">
        <v>0</v>
      </c>
      <c r="H21" s="67">
        <f t="shared" si="1"/>
        <v>-390600</v>
      </c>
      <c r="I21" s="71">
        <f>I22</f>
        <v>-379900</v>
      </c>
      <c r="J21" s="67">
        <v>0</v>
      </c>
      <c r="K21" s="59">
        <f t="shared" si="2"/>
        <v>-379900</v>
      </c>
    </row>
    <row r="22" spans="1:11" ht="57.75" hidden="1" customHeight="1">
      <c r="A22" s="80" t="s">
        <v>363</v>
      </c>
      <c r="B22" s="74" t="s">
        <v>337</v>
      </c>
      <c r="C22" s="71">
        <v>-344400</v>
      </c>
      <c r="D22" s="67"/>
      <c r="E22" s="67">
        <f t="shared" si="0"/>
        <v>-344400</v>
      </c>
      <c r="F22" s="71">
        <v>-390600</v>
      </c>
      <c r="G22" s="67">
        <v>0</v>
      </c>
      <c r="H22" s="67">
        <f t="shared" si="1"/>
        <v>-390600</v>
      </c>
      <c r="I22" s="75">
        <v>-379900</v>
      </c>
      <c r="J22" s="67">
        <v>0</v>
      </c>
      <c r="K22" s="59">
        <f t="shared" si="2"/>
        <v>-379900</v>
      </c>
    </row>
    <row r="23" spans="1:11" ht="19.5" hidden="1" customHeight="1">
      <c r="A23" s="81" t="s">
        <v>338</v>
      </c>
      <c r="B23" s="69" t="s">
        <v>339</v>
      </c>
      <c r="C23" s="71">
        <f>C24+C26+C28</f>
        <v>3101000</v>
      </c>
      <c r="D23" s="67"/>
      <c r="E23" s="67">
        <f t="shared" si="0"/>
        <v>3101000</v>
      </c>
      <c r="F23" s="71">
        <f>F24+F26+F28</f>
        <v>1662000</v>
      </c>
      <c r="G23" s="67">
        <v>0</v>
      </c>
      <c r="H23" s="67">
        <f t="shared" si="1"/>
        <v>1662000</v>
      </c>
      <c r="I23" s="71">
        <f>I24+I26+I28</f>
        <v>1212000</v>
      </c>
      <c r="J23" s="67">
        <v>0</v>
      </c>
      <c r="K23" s="59">
        <f t="shared" si="2"/>
        <v>1212000</v>
      </c>
    </row>
    <row r="24" spans="1:11" ht="27.75" hidden="1" customHeight="1">
      <c r="A24" s="82" t="s">
        <v>378</v>
      </c>
      <c r="B24" s="83" t="s">
        <v>379</v>
      </c>
      <c r="C24" s="71">
        <f>C25</f>
        <v>1889000</v>
      </c>
      <c r="D24" s="67"/>
      <c r="E24" s="67">
        <f t="shared" si="0"/>
        <v>1889000</v>
      </c>
      <c r="F24" s="71">
        <f>F25</f>
        <v>450000</v>
      </c>
      <c r="G24" s="67">
        <v>0</v>
      </c>
      <c r="H24" s="67">
        <f t="shared" si="1"/>
        <v>450000</v>
      </c>
      <c r="I24" s="84" t="s">
        <v>504</v>
      </c>
      <c r="J24" s="67">
        <v>0</v>
      </c>
      <c r="K24" s="59">
        <f t="shared" si="2"/>
        <v>0</v>
      </c>
    </row>
    <row r="25" spans="1:11" ht="21.75" hidden="1" customHeight="1">
      <c r="A25" s="82" t="s">
        <v>380</v>
      </c>
      <c r="B25" s="77" t="s">
        <v>379</v>
      </c>
      <c r="C25" s="71">
        <v>1889000</v>
      </c>
      <c r="D25" s="67"/>
      <c r="E25" s="67">
        <f t="shared" si="0"/>
        <v>1889000</v>
      </c>
      <c r="F25" s="71">
        <v>450000</v>
      </c>
      <c r="G25" s="67">
        <v>0</v>
      </c>
      <c r="H25" s="67">
        <f t="shared" si="1"/>
        <v>450000</v>
      </c>
      <c r="I25" s="85" t="s">
        <v>504</v>
      </c>
      <c r="J25" s="67">
        <v>0</v>
      </c>
      <c r="K25" s="59">
        <f t="shared" si="2"/>
        <v>0</v>
      </c>
    </row>
    <row r="26" spans="1:11" ht="21.75" hidden="1" customHeight="1">
      <c r="A26" s="81" t="s">
        <v>381</v>
      </c>
      <c r="B26" s="83" t="s">
        <v>382</v>
      </c>
      <c r="C26" s="71">
        <f>C27</f>
        <v>1200000</v>
      </c>
      <c r="D26" s="67"/>
      <c r="E26" s="67">
        <f t="shared" si="0"/>
        <v>1200000</v>
      </c>
      <c r="F26" s="71">
        <f>F27</f>
        <v>1200000</v>
      </c>
      <c r="G26" s="67">
        <v>0</v>
      </c>
      <c r="H26" s="67">
        <f t="shared" si="1"/>
        <v>1200000</v>
      </c>
      <c r="I26" s="75">
        <f>I27</f>
        <v>1200000</v>
      </c>
      <c r="J26" s="67">
        <v>0</v>
      </c>
      <c r="K26" s="59">
        <f t="shared" si="2"/>
        <v>1200000</v>
      </c>
    </row>
    <row r="27" spans="1:11" ht="21.75" hidden="1" customHeight="1">
      <c r="A27" s="80" t="s">
        <v>383</v>
      </c>
      <c r="B27" s="77" t="s">
        <v>382</v>
      </c>
      <c r="C27" s="71">
        <v>1200000</v>
      </c>
      <c r="D27" s="67"/>
      <c r="E27" s="67">
        <f t="shared" si="0"/>
        <v>1200000</v>
      </c>
      <c r="F27" s="71">
        <v>1200000</v>
      </c>
      <c r="G27" s="67">
        <v>0</v>
      </c>
      <c r="H27" s="67">
        <f t="shared" si="1"/>
        <v>1200000</v>
      </c>
      <c r="I27" s="71">
        <v>1200000</v>
      </c>
      <c r="J27" s="67">
        <v>0</v>
      </c>
      <c r="K27" s="59">
        <f t="shared" si="2"/>
        <v>1200000</v>
      </c>
    </row>
    <row r="28" spans="1:11" ht="21.75" hidden="1" customHeight="1">
      <c r="A28" s="86" t="s">
        <v>384</v>
      </c>
      <c r="B28" s="83" t="s">
        <v>385</v>
      </c>
      <c r="C28" s="71">
        <f>C29</f>
        <v>12000</v>
      </c>
      <c r="D28" s="67"/>
      <c r="E28" s="67">
        <f t="shared" si="0"/>
        <v>12000</v>
      </c>
      <c r="F28" s="71">
        <f>F29</f>
        <v>12000</v>
      </c>
      <c r="G28" s="67">
        <v>0</v>
      </c>
      <c r="H28" s="67">
        <f t="shared" si="1"/>
        <v>12000</v>
      </c>
      <c r="I28" s="71">
        <f>I29</f>
        <v>12000</v>
      </c>
      <c r="J28" s="67">
        <v>0</v>
      </c>
      <c r="K28" s="59">
        <f t="shared" si="2"/>
        <v>12000</v>
      </c>
    </row>
    <row r="29" spans="1:11" ht="26.25" hidden="1" customHeight="1">
      <c r="A29" s="86" t="s">
        <v>386</v>
      </c>
      <c r="B29" s="77" t="s">
        <v>387</v>
      </c>
      <c r="C29" s="71">
        <v>12000</v>
      </c>
      <c r="D29" s="67"/>
      <c r="E29" s="67">
        <f t="shared" si="0"/>
        <v>12000</v>
      </c>
      <c r="F29" s="71">
        <v>12000</v>
      </c>
      <c r="G29" s="67">
        <v>0</v>
      </c>
      <c r="H29" s="67">
        <f t="shared" si="1"/>
        <v>12000</v>
      </c>
      <c r="I29" s="71">
        <v>12000</v>
      </c>
      <c r="J29" s="67">
        <v>0</v>
      </c>
      <c r="K29" s="59">
        <f t="shared" si="2"/>
        <v>12000</v>
      </c>
    </row>
    <row r="30" spans="1:11" ht="18.75" hidden="1" customHeight="1">
      <c r="A30" s="81" t="s">
        <v>388</v>
      </c>
      <c r="B30" s="69" t="s">
        <v>340</v>
      </c>
      <c r="C30" s="71">
        <f t="shared" ref="C30:C31" si="3">C31</f>
        <v>278000</v>
      </c>
      <c r="D30" s="67"/>
      <c r="E30" s="67">
        <f t="shared" si="0"/>
        <v>278000</v>
      </c>
      <c r="F30" s="71">
        <f t="shared" ref="F30:F31" si="4">F31</f>
        <v>288000</v>
      </c>
      <c r="G30" s="67">
        <v>0</v>
      </c>
      <c r="H30" s="67">
        <f t="shared" si="1"/>
        <v>288000</v>
      </c>
      <c r="I30" s="71">
        <f t="shared" ref="I30:I31" si="5">I31</f>
        <v>299000</v>
      </c>
      <c r="J30" s="67">
        <v>0</v>
      </c>
      <c r="K30" s="59">
        <f t="shared" si="2"/>
        <v>299000</v>
      </c>
    </row>
    <row r="31" spans="1:11" ht="17.25" hidden="1" customHeight="1">
      <c r="A31" s="82" t="s">
        <v>389</v>
      </c>
      <c r="B31" s="83" t="s">
        <v>390</v>
      </c>
      <c r="C31" s="71">
        <f t="shared" si="3"/>
        <v>278000</v>
      </c>
      <c r="D31" s="67"/>
      <c r="E31" s="67">
        <f t="shared" si="0"/>
        <v>278000</v>
      </c>
      <c r="F31" s="71">
        <f t="shared" si="4"/>
        <v>288000</v>
      </c>
      <c r="G31" s="67">
        <v>0</v>
      </c>
      <c r="H31" s="67">
        <f t="shared" si="1"/>
        <v>288000</v>
      </c>
      <c r="I31" s="75">
        <f t="shared" si="5"/>
        <v>299000</v>
      </c>
      <c r="J31" s="67">
        <v>0</v>
      </c>
      <c r="K31" s="59">
        <f t="shared" si="2"/>
        <v>299000</v>
      </c>
    </row>
    <row r="32" spans="1:11" ht="20.25" hidden="1" customHeight="1">
      <c r="A32" s="82" t="s">
        <v>391</v>
      </c>
      <c r="B32" s="77" t="s">
        <v>392</v>
      </c>
      <c r="C32" s="71">
        <v>278000</v>
      </c>
      <c r="D32" s="67"/>
      <c r="E32" s="67">
        <f t="shared" si="0"/>
        <v>278000</v>
      </c>
      <c r="F32" s="71">
        <v>288000</v>
      </c>
      <c r="G32" s="67">
        <v>0</v>
      </c>
      <c r="H32" s="67">
        <f t="shared" si="1"/>
        <v>288000</v>
      </c>
      <c r="I32" s="75">
        <v>299000</v>
      </c>
      <c r="J32" s="67">
        <v>0</v>
      </c>
      <c r="K32" s="59">
        <f t="shared" si="2"/>
        <v>299000</v>
      </c>
    </row>
    <row r="33" spans="1:11" ht="20.25" hidden="1" customHeight="1">
      <c r="A33" s="81" t="s">
        <v>341</v>
      </c>
      <c r="B33" s="83" t="s">
        <v>342</v>
      </c>
      <c r="C33" s="71">
        <f>C34+C36</f>
        <v>1202000</v>
      </c>
      <c r="D33" s="67"/>
      <c r="E33" s="67">
        <f t="shared" si="0"/>
        <v>1202000</v>
      </c>
      <c r="F33" s="71">
        <f>F34+F36</f>
        <v>1202000</v>
      </c>
      <c r="G33" s="67">
        <v>0</v>
      </c>
      <c r="H33" s="67">
        <f t="shared" si="1"/>
        <v>1202000</v>
      </c>
      <c r="I33" s="71">
        <f>I34+I36</f>
        <v>1202000</v>
      </c>
      <c r="J33" s="67">
        <v>0</v>
      </c>
      <c r="K33" s="59">
        <f t="shared" si="2"/>
        <v>1202000</v>
      </c>
    </row>
    <row r="34" spans="1:11" ht="20.25" hidden="1" customHeight="1">
      <c r="A34" s="81" t="s">
        <v>393</v>
      </c>
      <c r="B34" s="83" t="s">
        <v>394</v>
      </c>
      <c r="C34" s="71">
        <f>C35</f>
        <v>1000</v>
      </c>
      <c r="D34" s="67"/>
      <c r="E34" s="67">
        <f t="shared" si="0"/>
        <v>1000</v>
      </c>
      <c r="F34" s="71">
        <f>F35</f>
        <v>1000</v>
      </c>
      <c r="G34" s="67">
        <v>0</v>
      </c>
      <c r="H34" s="67">
        <f t="shared" si="1"/>
        <v>1000</v>
      </c>
      <c r="I34" s="71">
        <f>I35</f>
        <v>1000</v>
      </c>
      <c r="J34" s="67">
        <v>0</v>
      </c>
      <c r="K34" s="59">
        <f t="shared" si="2"/>
        <v>1000</v>
      </c>
    </row>
    <row r="35" spans="1:11" ht="30.75" hidden="1" customHeight="1">
      <c r="A35" s="82" t="s">
        <v>395</v>
      </c>
      <c r="B35" s="77" t="s">
        <v>396</v>
      </c>
      <c r="C35" s="71">
        <v>1000</v>
      </c>
      <c r="D35" s="67"/>
      <c r="E35" s="67">
        <f t="shared" si="0"/>
        <v>1000</v>
      </c>
      <c r="F35" s="71">
        <v>1000</v>
      </c>
      <c r="G35" s="67">
        <v>0</v>
      </c>
      <c r="H35" s="67">
        <f t="shared" si="1"/>
        <v>1000</v>
      </c>
      <c r="I35" s="75">
        <v>1000</v>
      </c>
      <c r="J35" s="67">
        <v>0</v>
      </c>
      <c r="K35" s="59">
        <f t="shared" si="2"/>
        <v>1000</v>
      </c>
    </row>
    <row r="36" spans="1:11" ht="17.25" hidden="1" customHeight="1">
      <c r="A36" s="81" t="s">
        <v>343</v>
      </c>
      <c r="B36" s="83" t="s">
        <v>344</v>
      </c>
      <c r="C36" s="71">
        <f>C37+C40</f>
        <v>1201000</v>
      </c>
      <c r="D36" s="67"/>
      <c r="E36" s="67">
        <f t="shared" si="0"/>
        <v>1201000</v>
      </c>
      <c r="F36" s="71">
        <f>F37+F40</f>
        <v>1201000</v>
      </c>
      <c r="G36" s="67">
        <v>0</v>
      </c>
      <c r="H36" s="67">
        <f t="shared" si="1"/>
        <v>1201000</v>
      </c>
      <c r="I36" s="71">
        <f>I37+I40</f>
        <v>1201000</v>
      </c>
      <c r="J36" s="67">
        <v>0</v>
      </c>
      <c r="K36" s="59">
        <f t="shared" si="2"/>
        <v>1201000</v>
      </c>
    </row>
    <row r="37" spans="1:11" ht="17.25" hidden="1" customHeight="1">
      <c r="A37" s="82" t="s">
        <v>397</v>
      </c>
      <c r="B37" s="83" t="s">
        <v>398</v>
      </c>
      <c r="C37" s="71">
        <f>C38+C39</f>
        <v>1024000</v>
      </c>
      <c r="D37" s="67"/>
      <c r="E37" s="67">
        <f t="shared" si="0"/>
        <v>1024000</v>
      </c>
      <c r="F37" s="71">
        <f>F38+F39</f>
        <v>1024000</v>
      </c>
      <c r="G37" s="67">
        <v>0</v>
      </c>
      <c r="H37" s="67">
        <f t="shared" si="1"/>
        <v>1024000</v>
      </c>
      <c r="I37" s="71">
        <f>I38+I39</f>
        <v>1024000</v>
      </c>
      <c r="J37" s="67">
        <v>0</v>
      </c>
      <c r="K37" s="59">
        <f t="shared" si="2"/>
        <v>1024000</v>
      </c>
    </row>
    <row r="38" spans="1:11" ht="30" hidden="1" customHeight="1">
      <c r="A38" s="82" t="s">
        <v>399</v>
      </c>
      <c r="B38" s="77" t="s">
        <v>400</v>
      </c>
      <c r="C38" s="71">
        <v>716000</v>
      </c>
      <c r="D38" s="67"/>
      <c r="E38" s="67">
        <f t="shared" si="0"/>
        <v>716000</v>
      </c>
      <c r="F38" s="71">
        <v>716000</v>
      </c>
      <c r="G38" s="67">
        <v>0</v>
      </c>
      <c r="H38" s="67">
        <f t="shared" si="1"/>
        <v>716000</v>
      </c>
      <c r="I38" s="75">
        <v>716000</v>
      </c>
      <c r="J38" s="67">
        <v>0</v>
      </c>
      <c r="K38" s="59">
        <f t="shared" si="2"/>
        <v>716000</v>
      </c>
    </row>
    <row r="39" spans="1:11" ht="30" hidden="1" customHeight="1">
      <c r="A39" s="82" t="s">
        <v>401</v>
      </c>
      <c r="B39" s="77" t="s">
        <v>402</v>
      </c>
      <c r="C39" s="71">
        <v>308000</v>
      </c>
      <c r="D39" s="67"/>
      <c r="E39" s="67">
        <f t="shared" si="0"/>
        <v>308000</v>
      </c>
      <c r="F39" s="71">
        <v>308000</v>
      </c>
      <c r="G39" s="67">
        <v>0</v>
      </c>
      <c r="H39" s="67">
        <f t="shared" si="1"/>
        <v>308000</v>
      </c>
      <c r="I39" s="75">
        <v>308000</v>
      </c>
      <c r="J39" s="67">
        <v>0</v>
      </c>
      <c r="K39" s="59">
        <f t="shared" si="2"/>
        <v>308000</v>
      </c>
    </row>
    <row r="40" spans="1:11" ht="21" hidden="1" customHeight="1">
      <c r="A40" s="81" t="s">
        <v>403</v>
      </c>
      <c r="B40" s="83" t="s">
        <v>404</v>
      </c>
      <c r="C40" s="71">
        <f>C41</f>
        <v>177000</v>
      </c>
      <c r="D40" s="67"/>
      <c r="E40" s="67">
        <f t="shared" si="0"/>
        <v>177000</v>
      </c>
      <c r="F40" s="71">
        <f>F41</f>
        <v>177000</v>
      </c>
      <c r="G40" s="67">
        <v>0</v>
      </c>
      <c r="H40" s="67">
        <f t="shared" si="1"/>
        <v>177000</v>
      </c>
      <c r="I40" s="71">
        <f>I41</f>
        <v>177000</v>
      </c>
      <c r="J40" s="67">
        <v>0</v>
      </c>
      <c r="K40" s="59">
        <f t="shared" si="2"/>
        <v>177000</v>
      </c>
    </row>
    <row r="41" spans="1:11" ht="17.25" hidden="1" customHeight="1">
      <c r="A41" s="82" t="s">
        <v>405</v>
      </c>
      <c r="B41" s="77" t="s">
        <v>406</v>
      </c>
      <c r="C41" s="71">
        <v>177000</v>
      </c>
      <c r="D41" s="67"/>
      <c r="E41" s="67">
        <f t="shared" si="0"/>
        <v>177000</v>
      </c>
      <c r="F41" s="71">
        <v>177000</v>
      </c>
      <c r="G41" s="67">
        <v>0</v>
      </c>
      <c r="H41" s="67">
        <f t="shared" si="1"/>
        <v>177000</v>
      </c>
      <c r="I41" s="75">
        <v>177000</v>
      </c>
      <c r="J41" s="67">
        <v>0</v>
      </c>
      <c r="K41" s="59">
        <f t="shared" si="2"/>
        <v>177000</v>
      </c>
    </row>
    <row r="42" spans="1:11" ht="21" hidden="1" customHeight="1">
      <c r="A42" s="82" t="s">
        <v>407</v>
      </c>
      <c r="B42" s="69" t="s">
        <v>345</v>
      </c>
      <c r="C42" s="71">
        <f>C43</f>
        <v>30000</v>
      </c>
      <c r="D42" s="67"/>
      <c r="E42" s="67">
        <f t="shared" si="0"/>
        <v>30000</v>
      </c>
      <c r="F42" s="71">
        <f>F43</f>
        <v>35000</v>
      </c>
      <c r="G42" s="67">
        <v>0</v>
      </c>
      <c r="H42" s="67">
        <f t="shared" si="1"/>
        <v>35000</v>
      </c>
      <c r="I42" s="71">
        <f>I43</f>
        <v>40000</v>
      </c>
      <c r="J42" s="67">
        <v>0</v>
      </c>
      <c r="K42" s="59">
        <f t="shared" si="2"/>
        <v>40000</v>
      </c>
    </row>
    <row r="43" spans="1:11" ht="20.25" hidden="1" customHeight="1">
      <c r="A43" s="82" t="s">
        <v>346</v>
      </c>
      <c r="B43" s="77" t="s">
        <v>347</v>
      </c>
      <c r="C43" s="71">
        <f>C44+C46</f>
        <v>30000</v>
      </c>
      <c r="D43" s="67"/>
      <c r="E43" s="67">
        <f t="shared" si="0"/>
        <v>30000</v>
      </c>
      <c r="F43" s="71">
        <f>F44+F46</f>
        <v>35000</v>
      </c>
      <c r="G43" s="67">
        <v>0</v>
      </c>
      <c r="H43" s="67">
        <f t="shared" si="1"/>
        <v>35000</v>
      </c>
      <c r="I43" s="71">
        <f>I44+I46</f>
        <v>40000</v>
      </c>
      <c r="J43" s="67">
        <v>0</v>
      </c>
      <c r="K43" s="59">
        <f t="shared" si="2"/>
        <v>40000</v>
      </c>
    </row>
    <row r="44" spans="1:11" ht="24" hidden="1" customHeight="1">
      <c r="A44" s="82" t="s">
        <v>348</v>
      </c>
      <c r="B44" s="77" t="s">
        <v>349</v>
      </c>
      <c r="C44" s="71">
        <v>6200</v>
      </c>
      <c r="D44" s="67"/>
      <c r="E44" s="67">
        <f t="shared" si="0"/>
        <v>6200</v>
      </c>
      <c r="F44" s="71">
        <v>7400</v>
      </c>
      <c r="G44" s="67">
        <v>0</v>
      </c>
      <c r="H44" s="67">
        <f t="shared" si="1"/>
        <v>7400</v>
      </c>
      <c r="I44" s="75">
        <v>8600</v>
      </c>
      <c r="J44" s="67">
        <v>0</v>
      </c>
      <c r="K44" s="59">
        <f t="shared" si="2"/>
        <v>8600</v>
      </c>
    </row>
    <row r="45" spans="1:11" ht="26.25" hidden="1" customHeight="1">
      <c r="A45" s="82" t="s">
        <v>350</v>
      </c>
      <c r="B45" s="77" t="s">
        <v>408</v>
      </c>
      <c r="C45" s="71">
        <f>C46</f>
        <v>23800</v>
      </c>
      <c r="D45" s="67"/>
      <c r="E45" s="67">
        <f t="shared" si="0"/>
        <v>23800</v>
      </c>
      <c r="F45" s="71">
        <f>F46</f>
        <v>27600</v>
      </c>
      <c r="G45" s="67">
        <v>0</v>
      </c>
      <c r="H45" s="67">
        <f t="shared" si="1"/>
        <v>27600</v>
      </c>
      <c r="I45" s="71">
        <f>I46</f>
        <v>31400</v>
      </c>
      <c r="J45" s="67">
        <v>0</v>
      </c>
      <c r="K45" s="59">
        <f t="shared" si="2"/>
        <v>31400</v>
      </c>
    </row>
    <row r="46" spans="1:11" ht="23.25" hidden="1" customHeight="1">
      <c r="A46" s="82" t="s">
        <v>351</v>
      </c>
      <c r="B46" s="77" t="s">
        <v>364</v>
      </c>
      <c r="C46" s="71">
        <v>23800</v>
      </c>
      <c r="D46" s="67"/>
      <c r="E46" s="67">
        <f t="shared" si="0"/>
        <v>23800</v>
      </c>
      <c r="F46" s="71">
        <v>27600</v>
      </c>
      <c r="G46" s="67">
        <v>0</v>
      </c>
      <c r="H46" s="67">
        <f t="shared" si="1"/>
        <v>27600</v>
      </c>
      <c r="I46" s="75">
        <v>31400</v>
      </c>
      <c r="J46" s="67">
        <v>0</v>
      </c>
      <c r="K46" s="59">
        <f t="shared" si="2"/>
        <v>31400</v>
      </c>
    </row>
    <row r="47" spans="1:11" ht="23.25" hidden="1" customHeight="1">
      <c r="A47" s="81" t="s">
        <v>409</v>
      </c>
      <c r="B47" s="69" t="s">
        <v>410</v>
      </c>
      <c r="C47" s="71">
        <f>C49</f>
        <v>420000</v>
      </c>
      <c r="D47" s="67"/>
      <c r="E47" s="67">
        <f t="shared" si="0"/>
        <v>420000</v>
      </c>
      <c r="F47" s="71">
        <f>F49</f>
        <v>430000</v>
      </c>
      <c r="G47" s="67">
        <v>0</v>
      </c>
      <c r="H47" s="67">
        <f t="shared" si="1"/>
        <v>430000</v>
      </c>
      <c r="I47" s="71">
        <f>I49</f>
        <v>440000</v>
      </c>
      <c r="J47" s="67">
        <v>0</v>
      </c>
      <c r="K47" s="59">
        <f t="shared" si="2"/>
        <v>440000</v>
      </c>
    </row>
    <row r="48" spans="1:11" ht="19.5" hidden="1" customHeight="1">
      <c r="A48" s="82" t="s">
        <v>352</v>
      </c>
      <c r="B48" s="77" t="s">
        <v>353</v>
      </c>
      <c r="C48" s="71">
        <f t="shared" ref="C48:C49" si="6">C49</f>
        <v>420000</v>
      </c>
      <c r="D48" s="67"/>
      <c r="E48" s="67">
        <f t="shared" si="0"/>
        <v>420000</v>
      </c>
      <c r="F48" s="71">
        <f t="shared" ref="F48:F49" si="7">F49</f>
        <v>430000</v>
      </c>
      <c r="G48" s="67">
        <v>0</v>
      </c>
      <c r="H48" s="67">
        <f t="shared" si="1"/>
        <v>430000</v>
      </c>
      <c r="I48" s="71">
        <f t="shared" ref="I48:I49" si="8">I49</f>
        <v>440000</v>
      </c>
      <c r="J48" s="67">
        <v>0</v>
      </c>
      <c r="K48" s="59">
        <f t="shared" si="2"/>
        <v>440000</v>
      </c>
    </row>
    <row r="49" spans="1:11" ht="21" hidden="1" customHeight="1">
      <c r="A49" s="82" t="s">
        <v>367</v>
      </c>
      <c r="B49" s="77" t="s">
        <v>411</v>
      </c>
      <c r="C49" s="71">
        <f t="shared" si="6"/>
        <v>420000</v>
      </c>
      <c r="D49" s="67"/>
      <c r="E49" s="67">
        <f t="shared" si="0"/>
        <v>420000</v>
      </c>
      <c r="F49" s="71">
        <f t="shared" si="7"/>
        <v>430000</v>
      </c>
      <c r="G49" s="67">
        <v>0</v>
      </c>
      <c r="H49" s="67">
        <f t="shared" si="1"/>
        <v>430000</v>
      </c>
      <c r="I49" s="71">
        <f t="shared" si="8"/>
        <v>440000</v>
      </c>
      <c r="J49" s="67">
        <v>0</v>
      </c>
      <c r="K49" s="59">
        <f t="shared" si="2"/>
        <v>440000</v>
      </c>
    </row>
    <row r="50" spans="1:11" ht="30.75" hidden="1" customHeight="1">
      <c r="A50" s="82" t="s">
        <v>412</v>
      </c>
      <c r="B50" s="77" t="s">
        <v>413</v>
      </c>
      <c r="C50" s="71">
        <v>420000</v>
      </c>
      <c r="D50" s="67"/>
      <c r="E50" s="67">
        <f t="shared" si="0"/>
        <v>420000</v>
      </c>
      <c r="F50" s="71">
        <v>430000</v>
      </c>
      <c r="G50" s="67">
        <v>0</v>
      </c>
      <c r="H50" s="67">
        <f t="shared" si="1"/>
        <v>430000</v>
      </c>
      <c r="I50" s="75">
        <v>440000</v>
      </c>
      <c r="J50" s="67">
        <v>0</v>
      </c>
      <c r="K50" s="59">
        <f t="shared" si="2"/>
        <v>440000</v>
      </c>
    </row>
    <row r="51" spans="1:11" ht="22.5" hidden="1" customHeight="1">
      <c r="A51" s="81" t="s">
        <v>414</v>
      </c>
      <c r="B51" s="69" t="s">
        <v>354</v>
      </c>
      <c r="C51" s="71">
        <f t="shared" ref="C51:C52" si="9">C52</f>
        <v>10790000</v>
      </c>
      <c r="D51" s="67"/>
      <c r="E51" s="67">
        <f t="shared" si="0"/>
        <v>10790000</v>
      </c>
      <c r="F51" s="71">
        <f t="shared" ref="F51:F52" si="10">F52</f>
        <v>120000</v>
      </c>
      <c r="G51" s="67">
        <v>0</v>
      </c>
      <c r="H51" s="67">
        <f t="shared" si="1"/>
        <v>120000</v>
      </c>
      <c r="I51" s="71">
        <f t="shared" ref="I51:I52" si="11">I52</f>
        <v>120000</v>
      </c>
      <c r="J51" s="67">
        <v>0</v>
      </c>
      <c r="K51" s="59">
        <f t="shared" si="2"/>
        <v>120000</v>
      </c>
    </row>
    <row r="52" spans="1:11" ht="31.5" hidden="1" customHeight="1">
      <c r="A52" s="82" t="s">
        <v>415</v>
      </c>
      <c r="B52" s="83" t="s">
        <v>416</v>
      </c>
      <c r="C52" s="71">
        <f t="shared" si="9"/>
        <v>10790000</v>
      </c>
      <c r="D52" s="67"/>
      <c r="E52" s="67">
        <f t="shared" si="0"/>
        <v>10790000</v>
      </c>
      <c r="F52" s="71">
        <f t="shared" si="10"/>
        <v>120000</v>
      </c>
      <c r="G52" s="67">
        <v>0</v>
      </c>
      <c r="H52" s="67">
        <f t="shared" si="1"/>
        <v>120000</v>
      </c>
      <c r="I52" s="71">
        <f t="shared" si="11"/>
        <v>120000</v>
      </c>
      <c r="J52" s="67">
        <v>0</v>
      </c>
      <c r="K52" s="59">
        <f t="shared" si="2"/>
        <v>120000</v>
      </c>
    </row>
    <row r="53" spans="1:11" ht="24.75" hidden="1" customHeight="1">
      <c r="A53" s="82" t="s">
        <v>417</v>
      </c>
      <c r="B53" s="77" t="s">
        <v>418</v>
      </c>
      <c r="C53" s="71">
        <f>C54+C55</f>
        <v>10790000</v>
      </c>
      <c r="D53" s="67"/>
      <c r="E53" s="67">
        <f t="shared" si="0"/>
        <v>10790000</v>
      </c>
      <c r="F53" s="71">
        <f>F54+F55</f>
        <v>120000</v>
      </c>
      <c r="G53" s="67">
        <v>0</v>
      </c>
      <c r="H53" s="67">
        <f t="shared" si="1"/>
        <v>120000</v>
      </c>
      <c r="I53" s="71">
        <f>I54+I55</f>
        <v>120000</v>
      </c>
      <c r="J53" s="67">
        <v>0</v>
      </c>
      <c r="K53" s="59">
        <f t="shared" si="2"/>
        <v>120000</v>
      </c>
    </row>
    <row r="54" spans="1:11" ht="33" hidden="1" customHeight="1">
      <c r="A54" s="82" t="s">
        <v>419</v>
      </c>
      <c r="B54" s="77" t="s">
        <v>420</v>
      </c>
      <c r="C54" s="71">
        <v>10670000</v>
      </c>
      <c r="D54" s="67"/>
      <c r="E54" s="67">
        <f t="shared" si="0"/>
        <v>10670000</v>
      </c>
      <c r="F54" s="85" t="s">
        <v>504</v>
      </c>
      <c r="G54" s="67">
        <v>0</v>
      </c>
      <c r="H54" s="67">
        <f t="shared" si="1"/>
        <v>0</v>
      </c>
      <c r="I54" s="84" t="s">
        <v>504</v>
      </c>
      <c r="J54" s="67">
        <v>0</v>
      </c>
      <c r="K54" s="59">
        <f t="shared" si="2"/>
        <v>0</v>
      </c>
    </row>
    <row r="55" spans="1:11" ht="33.75" hidden="1" customHeight="1">
      <c r="A55" s="80" t="s">
        <v>421</v>
      </c>
      <c r="B55" s="77" t="s">
        <v>422</v>
      </c>
      <c r="C55" s="71">
        <v>120000</v>
      </c>
      <c r="D55" s="67"/>
      <c r="E55" s="67">
        <f t="shared" si="0"/>
        <v>120000</v>
      </c>
      <c r="F55" s="71">
        <v>120000</v>
      </c>
      <c r="G55" s="67">
        <v>0</v>
      </c>
      <c r="H55" s="67">
        <f t="shared" si="1"/>
        <v>120000</v>
      </c>
      <c r="I55" s="71">
        <v>120000</v>
      </c>
      <c r="J55" s="67">
        <v>0</v>
      </c>
      <c r="K55" s="59">
        <f t="shared" si="2"/>
        <v>120000</v>
      </c>
    </row>
    <row r="56" spans="1:11" ht="24.75" hidden="1" customHeight="1">
      <c r="A56" s="81" t="s">
        <v>423</v>
      </c>
      <c r="B56" s="69" t="s">
        <v>424</v>
      </c>
      <c r="C56" s="71">
        <f>C57+C58+C59+C60</f>
        <v>6000</v>
      </c>
      <c r="D56" s="67"/>
      <c r="E56" s="67">
        <f t="shared" si="0"/>
        <v>6000</v>
      </c>
      <c r="F56" s="71">
        <f>F57+F58+F59+F60</f>
        <v>7000</v>
      </c>
      <c r="G56" s="67">
        <v>0</v>
      </c>
      <c r="H56" s="67">
        <f t="shared" si="1"/>
        <v>7000</v>
      </c>
      <c r="I56" s="71">
        <f>I57+I58+I59+I60</f>
        <v>8000</v>
      </c>
      <c r="J56" s="67">
        <v>0</v>
      </c>
      <c r="K56" s="59">
        <f t="shared" si="2"/>
        <v>8000</v>
      </c>
    </row>
    <row r="57" spans="1:11" ht="45" hidden="1" customHeight="1">
      <c r="A57" s="82" t="s">
        <v>425</v>
      </c>
      <c r="B57" s="77" t="s">
        <v>426</v>
      </c>
      <c r="C57" s="71">
        <v>2000</v>
      </c>
      <c r="D57" s="67"/>
      <c r="E57" s="67">
        <f t="shared" si="0"/>
        <v>2000</v>
      </c>
      <c r="F57" s="71">
        <v>3000</v>
      </c>
      <c r="G57" s="67">
        <v>0</v>
      </c>
      <c r="H57" s="67">
        <f t="shared" si="1"/>
        <v>3000</v>
      </c>
      <c r="I57" s="75">
        <v>4000</v>
      </c>
      <c r="J57" s="67">
        <v>0</v>
      </c>
      <c r="K57" s="59">
        <f t="shared" si="2"/>
        <v>4000</v>
      </c>
    </row>
    <row r="58" spans="1:11" ht="31.5" hidden="1" customHeight="1">
      <c r="A58" s="82" t="s">
        <v>427</v>
      </c>
      <c r="B58" s="77" t="s">
        <v>428</v>
      </c>
      <c r="C58" s="71">
        <v>1000</v>
      </c>
      <c r="D58" s="67"/>
      <c r="E58" s="67">
        <f t="shared" si="0"/>
        <v>1000</v>
      </c>
      <c r="F58" s="71">
        <v>1000</v>
      </c>
      <c r="G58" s="67">
        <v>0</v>
      </c>
      <c r="H58" s="67">
        <f t="shared" si="1"/>
        <v>1000</v>
      </c>
      <c r="I58" s="75">
        <v>1000</v>
      </c>
      <c r="J58" s="67">
        <v>0</v>
      </c>
      <c r="K58" s="59">
        <f t="shared" si="2"/>
        <v>1000</v>
      </c>
    </row>
    <row r="59" spans="1:11" ht="45" hidden="1" customHeight="1">
      <c r="A59" s="82" t="s">
        <v>429</v>
      </c>
      <c r="B59" s="77" t="s">
        <v>430</v>
      </c>
      <c r="C59" s="71">
        <v>2000</v>
      </c>
      <c r="D59" s="67"/>
      <c r="E59" s="67">
        <f t="shared" si="0"/>
        <v>2000</v>
      </c>
      <c r="F59" s="71">
        <v>2000</v>
      </c>
      <c r="G59" s="67">
        <v>0</v>
      </c>
      <c r="H59" s="67">
        <f t="shared" si="1"/>
        <v>2000</v>
      </c>
      <c r="I59" s="71">
        <v>2000</v>
      </c>
      <c r="J59" s="67">
        <v>0</v>
      </c>
      <c r="K59" s="59">
        <f t="shared" si="2"/>
        <v>2000</v>
      </c>
    </row>
    <row r="60" spans="1:11" ht="51" hidden="1" customHeight="1">
      <c r="A60" s="82" t="s">
        <v>431</v>
      </c>
      <c r="B60" s="77" t="s">
        <v>432</v>
      </c>
      <c r="C60" s="71">
        <v>1000</v>
      </c>
      <c r="D60" s="67"/>
      <c r="E60" s="67">
        <f t="shared" si="0"/>
        <v>1000</v>
      </c>
      <c r="F60" s="71">
        <v>1000</v>
      </c>
      <c r="G60" s="67">
        <v>0</v>
      </c>
      <c r="H60" s="67">
        <f t="shared" si="1"/>
        <v>1000</v>
      </c>
      <c r="I60" s="71">
        <v>1000</v>
      </c>
      <c r="J60" s="67">
        <v>0</v>
      </c>
      <c r="K60" s="59">
        <f t="shared" si="2"/>
        <v>1000</v>
      </c>
    </row>
    <row r="61" spans="1:11" ht="32.25" customHeight="1">
      <c r="A61" s="81" t="s">
        <v>355</v>
      </c>
      <c r="B61" s="83" t="s">
        <v>356</v>
      </c>
      <c r="C61" s="87">
        <f>C62</f>
        <v>128650261.77</v>
      </c>
      <c r="D61" s="67">
        <f>D62</f>
        <v>13264308.43</v>
      </c>
      <c r="E61" s="67">
        <f>C61+D61</f>
        <v>141914570.19999999</v>
      </c>
      <c r="F61" s="87">
        <v>111655646.26000001</v>
      </c>
      <c r="G61" s="67">
        <v>8021010.5999999996</v>
      </c>
      <c r="H61" s="67">
        <v>119676656.86</v>
      </c>
      <c r="I61" s="87">
        <v>96274620.200000003</v>
      </c>
      <c r="J61" s="67">
        <v>5077800</v>
      </c>
      <c r="K61" s="59">
        <v>101352420.2</v>
      </c>
    </row>
    <row r="62" spans="1:11" ht="51" customHeight="1">
      <c r="A62" s="81" t="s">
        <v>357</v>
      </c>
      <c r="B62" s="83" t="s">
        <v>358</v>
      </c>
      <c r="C62" s="87">
        <f>C63+C70+C91+C106</f>
        <v>128650261.77</v>
      </c>
      <c r="D62" s="67">
        <f>D70+D63+D91+D106</f>
        <v>13264308.43</v>
      </c>
      <c r="E62" s="67">
        <f>C62+D62</f>
        <v>141914570.19999999</v>
      </c>
      <c r="F62" s="87">
        <v>111655646.26000001</v>
      </c>
      <c r="G62" s="67">
        <v>8021010.5999999996</v>
      </c>
      <c r="H62" s="67">
        <v>119676656.86</v>
      </c>
      <c r="I62" s="87">
        <v>96274620.200000003</v>
      </c>
      <c r="J62" s="67">
        <v>5077800</v>
      </c>
      <c r="K62" s="59">
        <v>101352420.2</v>
      </c>
    </row>
    <row r="63" spans="1:11" ht="45" customHeight="1">
      <c r="A63" s="81" t="s">
        <v>433</v>
      </c>
      <c r="B63" s="83" t="s">
        <v>434</v>
      </c>
      <c r="C63" s="87">
        <f>C64+C66</f>
        <v>25903000</v>
      </c>
      <c r="D63" s="67">
        <f>D69</f>
        <v>66820</v>
      </c>
      <c r="E63" s="67">
        <f>C63+D63</f>
        <v>25969820</v>
      </c>
      <c r="F63" s="87">
        <f>F64+F66</f>
        <v>12254000</v>
      </c>
      <c r="G63" s="67">
        <v>0</v>
      </c>
      <c r="H63" s="67">
        <f t="shared" si="1"/>
        <v>12254000</v>
      </c>
      <c r="I63" s="87">
        <f>I64+I66</f>
        <v>11178000</v>
      </c>
      <c r="J63" s="67">
        <v>0</v>
      </c>
      <c r="K63" s="59">
        <f t="shared" si="2"/>
        <v>11178000</v>
      </c>
    </row>
    <row r="64" spans="1:11" ht="24" hidden="1" customHeight="1">
      <c r="A64" s="82" t="s">
        <v>435</v>
      </c>
      <c r="B64" s="77" t="s">
        <v>436</v>
      </c>
      <c r="C64" s="87">
        <f>C65</f>
        <v>12407000</v>
      </c>
      <c r="D64" s="67"/>
      <c r="E64" s="67">
        <f t="shared" si="0"/>
        <v>12407000</v>
      </c>
      <c r="F64" s="87">
        <f>F65</f>
        <v>12254000</v>
      </c>
      <c r="G64" s="67">
        <v>0</v>
      </c>
      <c r="H64" s="67">
        <f t="shared" si="1"/>
        <v>12254000</v>
      </c>
      <c r="I64" s="87">
        <f>I65</f>
        <v>11178000</v>
      </c>
      <c r="J64" s="67">
        <v>0</v>
      </c>
      <c r="K64" s="59">
        <f t="shared" si="2"/>
        <v>11178000</v>
      </c>
    </row>
    <row r="65" spans="1:11" ht="29.25" hidden="1" customHeight="1">
      <c r="A65" s="82" t="s">
        <v>437</v>
      </c>
      <c r="B65" s="77" t="s">
        <v>438</v>
      </c>
      <c r="C65" s="87">
        <v>12407000</v>
      </c>
      <c r="D65" s="67"/>
      <c r="E65" s="67">
        <f t="shared" si="0"/>
        <v>12407000</v>
      </c>
      <c r="F65" s="87">
        <v>12254000</v>
      </c>
      <c r="G65" s="67">
        <v>0</v>
      </c>
      <c r="H65" s="67">
        <f t="shared" si="1"/>
        <v>12254000</v>
      </c>
      <c r="I65" s="88">
        <v>11178000</v>
      </c>
      <c r="J65" s="67">
        <v>0</v>
      </c>
      <c r="K65" s="59">
        <f t="shared" si="2"/>
        <v>11178000</v>
      </c>
    </row>
    <row r="66" spans="1:11" ht="21.75" hidden="1" customHeight="1">
      <c r="A66" s="82" t="s">
        <v>439</v>
      </c>
      <c r="B66" s="77" t="s">
        <v>440</v>
      </c>
      <c r="C66" s="87">
        <f>C67</f>
        <v>13496000</v>
      </c>
      <c r="D66" s="67"/>
      <c r="E66" s="67">
        <f t="shared" si="0"/>
        <v>13496000</v>
      </c>
      <c r="F66" s="87">
        <f>F67</f>
        <v>0</v>
      </c>
      <c r="G66" s="67">
        <v>0</v>
      </c>
      <c r="H66" s="67">
        <f t="shared" si="1"/>
        <v>0</v>
      </c>
      <c r="I66" s="87">
        <f>I67</f>
        <v>0</v>
      </c>
      <c r="J66" s="67">
        <v>0</v>
      </c>
      <c r="K66" s="59">
        <f t="shared" si="2"/>
        <v>0</v>
      </c>
    </row>
    <row r="67" spans="1:11" ht="29.25" hidden="1" customHeight="1">
      <c r="A67" s="82" t="s">
        <v>441</v>
      </c>
      <c r="B67" s="77" t="s">
        <v>442</v>
      </c>
      <c r="C67" s="87">
        <v>13496000</v>
      </c>
      <c r="D67" s="67"/>
      <c r="E67" s="67">
        <f t="shared" si="0"/>
        <v>13496000</v>
      </c>
      <c r="F67" s="87">
        <v>0</v>
      </c>
      <c r="G67" s="67">
        <v>0</v>
      </c>
      <c r="H67" s="67">
        <f t="shared" si="1"/>
        <v>0</v>
      </c>
      <c r="I67" s="88">
        <v>0</v>
      </c>
      <c r="J67" s="67">
        <v>0</v>
      </c>
      <c r="K67" s="59">
        <f t="shared" si="2"/>
        <v>0</v>
      </c>
    </row>
    <row r="68" spans="1:11" ht="118.5" customHeight="1">
      <c r="A68" s="82" t="s">
        <v>518</v>
      </c>
      <c r="B68" s="77" t="s">
        <v>519</v>
      </c>
      <c r="C68" s="87">
        <v>0</v>
      </c>
      <c r="D68" s="67">
        <f>D69</f>
        <v>66820</v>
      </c>
      <c r="E68" s="67">
        <f>C68+D68</f>
        <v>66820</v>
      </c>
      <c r="F68" s="87"/>
      <c r="G68" s="67"/>
      <c r="H68" s="67"/>
      <c r="I68" s="88"/>
      <c r="J68" s="67"/>
      <c r="K68" s="59"/>
    </row>
    <row r="69" spans="1:11" ht="110.25" customHeight="1">
      <c r="A69" s="82" t="s">
        <v>515</v>
      </c>
      <c r="B69" s="77" t="s">
        <v>516</v>
      </c>
      <c r="C69" s="87">
        <v>0</v>
      </c>
      <c r="D69" s="67">
        <v>66820</v>
      </c>
      <c r="E69" s="67">
        <f>C69+D69</f>
        <v>66820</v>
      </c>
      <c r="F69" s="87"/>
      <c r="G69" s="67"/>
      <c r="H69" s="67"/>
      <c r="I69" s="88"/>
      <c r="J69" s="67"/>
      <c r="K69" s="59"/>
    </row>
    <row r="70" spans="1:11" ht="42" customHeight="1">
      <c r="A70" s="89" t="s">
        <v>359</v>
      </c>
      <c r="B70" s="90" t="s">
        <v>360</v>
      </c>
      <c r="C70" s="87">
        <f>C73+C75+C77+C81+C83+C85+C87+C89</f>
        <v>28105440.670000002</v>
      </c>
      <c r="D70" s="67">
        <f>D71+D73+D75+D77+D81+D83+D85+D87+D89+D79</f>
        <v>6299678.4299999997</v>
      </c>
      <c r="E70" s="67">
        <f>C70+D70</f>
        <v>34405119.100000001</v>
      </c>
      <c r="F70" s="91">
        <v>25561568</v>
      </c>
      <c r="G70" s="67">
        <v>2943210.6</v>
      </c>
      <c r="H70" s="67">
        <v>28504778.600000001</v>
      </c>
      <c r="I70" s="87">
        <v>9515666</v>
      </c>
      <c r="J70" s="67">
        <v>0</v>
      </c>
      <c r="K70" s="59">
        <f>I70+J70</f>
        <v>9515666</v>
      </c>
    </row>
    <row r="71" spans="1:11" ht="61.5" customHeight="1">
      <c r="A71" s="92" t="s">
        <v>443</v>
      </c>
      <c r="B71" s="93" t="s">
        <v>444</v>
      </c>
      <c r="C71" s="94"/>
      <c r="D71" s="67">
        <f>D72</f>
        <v>6047768.4299999997</v>
      </c>
      <c r="E71" s="67">
        <f>C71+D71</f>
        <v>6047768.4299999997</v>
      </c>
      <c r="F71" s="95">
        <f>F72</f>
        <v>2300000</v>
      </c>
      <c r="G71" s="67">
        <v>2943210.6</v>
      </c>
      <c r="H71" s="67">
        <v>5243210.5999999996</v>
      </c>
      <c r="I71" s="94"/>
      <c r="J71" s="67">
        <v>0</v>
      </c>
      <c r="K71" s="59">
        <f t="shared" si="2"/>
        <v>0</v>
      </c>
    </row>
    <row r="72" spans="1:11" s="63" customFormat="1" ht="48.75" customHeight="1">
      <c r="A72" s="137" t="s">
        <v>445</v>
      </c>
      <c r="B72" s="138" t="s">
        <v>446</v>
      </c>
      <c r="C72" s="98"/>
      <c r="D72" s="67">
        <v>6047768.4299999997</v>
      </c>
      <c r="E72" s="67">
        <f>C72+D72</f>
        <v>6047768.4299999997</v>
      </c>
      <c r="F72" s="98">
        <v>2300000</v>
      </c>
      <c r="G72" s="67">
        <v>2943210.6</v>
      </c>
      <c r="H72" s="67">
        <v>5243210.5999999996</v>
      </c>
      <c r="I72" s="98"/>
      <c r="J72" s="67">
        <v>0</v>
      </c>
      <c r="K72" s="59">
        <f t="shared" ref="K72:K111" si="12">I72+J72</f>
        <v>0</v>
      </c>
    </row>
    <row r="73" spans="1:11" ht="23.25" hidden="1" customHeight="1">
      <c r="A73" s="139" t="s">
        <v>447</v>
      </c>
      <c r="B73" s="139" t="s">
        <v>448</v>
      </c>
      <c r="C73" s="140">
        <f>C74</f>
        <v>3010202</v>
      </c>
      <c r="D73" s="141"/>
      <c r="E73" s="141">
        <f t="shared" ref="E73:E111" si="13">C73+D73</f>
        <v>3010202</v>
      </c>
      <c r="F73" s="140"/>
      <c r="G73" s="141">
        <v>0</v>
      </c>
      <c r="H73" s="141">
        <f t="shared" ref="H73:H111" si="14">F73+G73</f>
        <v>0</v>
      </c>
      <c r="I73" s="140"/>
      <c r="J73" s="141">
        <v>0</v>
      </c>
      <c r="K73" s="135">
        <f t="shared" si="12"/>
        <v>0</v>
      </c>
    </row>
    <row r="74" spans="1:11" ht="23.25" hidden="1" customHeight="1">
      <c r="A74" s="93" t="s">
        <v>449</v>
      </c>
      <c r="B74" s="93" t="s">
        <v>450</v>
      </c>
      <c r="C74" s="96">
        <v>3010202</v>
      </c>
      <c r="D74" s="67"/>
      <c r="E74" s="67">
        <f t="shared" si="13"/>
        <v>3010202</v>
      </c>
      <c r="F74" s="96"/>
      <c r="G74" s="67">
        <v>0</v>
      </c>
      <c r="H74" s="67">
        <f t="shared" si="14"/>
        <v>0</v>
      </c>
      <c r="I74" s="96"/>
      <c r="J74" s="67">
        <v>0</v>
      </c>
      <c r="K74" s="59">
        <f t="shared" si="12"/>
        <v>0</v>
      </c>
    </row>
    <row r="75" spans="1:11" ht="23.25" hidden="1" customHeight="1">
      <c r="A75" s="97" t="s">
        <v>451</v>
      </c>
      <c r="B75" s="97" t="s">
        <v>452</v>
      </c>
      <c r="C75" s="96">
        <f>C76</f>
        <v>0</v>
      </c>
      <c r="D75" s="67"/>
      <c r="E75" s="67">
        <f t="shared" si="13"/>
        <v>0</v>
      </c>
      <c r="F75" s="96">
        <f>F76</f>
        <v>9207000</v>
      </c>
      <c r="G75" s="67">
        <v>0</v>
      </c>
      <c r="H75" s="67">
        <f t="shared" si="14"/>
        <v>9207000</v>
      </c>
      <c r="I75" s="96">
        <f>I76</f>
        <v>0</v>
      </c>
      <c r="J75" s="67">
        <v>0</v>
      </c>
      <c r="K75" s="59">
        <f t="shared" si="12"/>
        <v>0</v>
      </c>
    </row>
    <row r="76" spans="1:11" ht="35.25" hidden="1" customHeight="1">
      <c r="A76" s="97" t="s">
        <v>453</v>
      </c>
      <c r="B76" s="97" t="s">
        <v>454</v>
      </c>
      <c r="C76" s="98"/>
      <c r="D76" s="67"/>
      <c r="E76" s="67">
        <f t="shared" si="13"/>
        <v>0</v>
      </c>
      <c r="F76" s="98">
        <v>9207000</v>
      </c>
      <c r="G76" s="67">
        <v>0</v>
      </c>
      <c r="H76" s="67">
        <f t="shared" si="14"/>
        <v>9207000</v>
      </c>
      <c r="I76" s="98">
        <v>0</v>
      </c>
      <c r="J76" s="67">
        <v>0</v>
      </c>
      <c r="K76" s="59">
        <f t="shared" si="12"/>
        <v>0</v>
      </c>
    </row>
    <row r="77" spans="1:11" ht="42.75" hidden="1" customHeight="1">
      <c r="A77" s="99" t="s">
        <v>455</v>
      </c>
      <c r="B77" s="99" t="s">
        <v>456</v>
      </c>
      <c r="C77" s="100">
        <f>C78</f>
        <v>511114</v>
      </c>
      <c r="D77" s="67"/>
      <c r="E77" s="67">
        <f t="shared" si="13"/>
        <v>511114</v>
      </c>
      <c r="F77" s="100">
        <f>F78</f>
        <v>250040</v>
      </c>
      <c r="G77" s="67">
        <v>0</v>
      </c>
      <c r="H77" s="67">
        <f t="shared" si="14"/>
        <v>250040</v>
      </c>
      <c r="I77" s="100">
        <f>I78</f>
        <v>422510</v>
      </c>
      <c r="J77" s="67">
        <v>0</v>
      </c>
      <c r="K77" s="59">
        <f t="shared" si="12"/>
        <v>422510</v>
      </c>
    </row>
    <row r="78" spans="1:11" ht="16.5" hidden="1" customHeight="1">
      <c r="A78" s="99" t="s">
        <v>457</v>
      </c>
      <c r="B78" s="99" t="s">
        <v>458</v>
      </c>
      <c r="C78" s="100">
        <v>511114</v>
      </c>
      <c r="D78" s="67"/>
      <c r="E78" s="67">
        <f t="shared" si="13"/>
        <v>511114</v>
      </c>
      <c r="F78" s="100">
        <v>250040</v>
      </c>
      <c r="G78" s="67">
        <v>0</v>
      </c>
      <c r="H78" s="67">
        <f t="shared" si="14"/>
        <v>250040</v>
      </c>
      <c r="I78" s="100">
        <v>422510</v>
      </c>
      <c r="J78" s="67">
        <v>0</v>
      </c>
      <c r="K78" s="59">
        <f t="shared" si="12"/>
        <v>422510</v>
      </c>
    </row>
    <row r="79" spans="1:11" ht="87" customHeight="1">
      <c r="A79" s="99" t="s">
        <v>536</v>
      </c>
      <c r="B79" s="99" t="s">
        <v>520</v>
      </c>
      <c r="C79" s="100">
        <v>0</v>
      </c>
      <c r="D79" s="67">
        <f>D80</f>
        <v>551910</v>
      </c>
      <c r="E79" s="67">
        <f>C79+D79</f>
        <v>551910</v>
      </c>
      <c r="F79" s="100"/>
      <c r="G79" s="67"/>
      <c r="H79" s="67"/>
      <c r="I79" s="100"/>
      <c r="J79" s="67"/>
      <c r="K79" s="59"/>
    </row>
    <row r="80" spans="1:11" ht="88.5" customHeight="1">
      <c r="A80" s="99" t="s">
        <v>537</v>
      </c>
      <c r="B80" s="99" t="s">
        <v>517</v>
      </c>
      <c r="C80" s="100">
        <v>0</v>
      </c>
      <c r="D80" s="67">
        <v>551910</v>
      </c>
      <c r="E80" s="67">
        <f>C80+D80</f>
        <v>551910</v>
      </c>
      <c r="F80" s="100"/>
      <c r="G80" s="67"/>
      <c r="H80" s="67"/>
      <c r="I80" s="100"/>
      <c r="J80" s="67"/>
      <c r="K80" s="59"/>
    </row>
    <row r="81" spans="1:11" ht="17.25" hidden="1" customHeight="1">
      <c r="A81" s="101" t="s">
        <v>459</v>
      </c>
      <c r="B81" s="102" t="s">
        <v>460</v>
      </c>
      <c r="C81" s="100">
        <f>C82</f>
        <v>934000</v>
      </c>
      <c r="D81" s="67">
        <f>D82</f>
        <v>0</v>
      </c>
      <c r="E81" s="67">
        <f>E82</f>
        <v>934000</v>
      </c>
      <c r="F81" s="100">
        <f>F82</f>
        <v>461785</v>
      </c>
      <c r="G81" s="67">
        <v>0</v>
      </c>
      <c r="H81" s="67">
        <f t="shared" si="14"/>
        <v>461785</v>
      </c>
      <c r="I81" s="100">
        <f>I82</f>
        <v>500000</v>
      </c>
      <c r="J81" s="67">
        <v>0</v>
      </c>
      <c r="K81" s="59">
        <f t="shared" si="12"/>
        <v>500000</v>
      </c>
    </row>
    <row r="82" spans="1:11" ht="34.5" hidden="1" customHeight="1">
      <c r="A82" s="101" t="s">
        <v>461</v>
      </c>
      <c r="B82" s="102" t="s">
        <v>462</v>
      </c>
      <c r="C82" s="100">
        <v>934000</v>
      </c>
      <c r="D82" s="67"/>
      <c r="E82" s="67">
        <f>C82+D82</f>
        <v>934000</v>
      </c>
      <c r="F82" s="100">
        <v>461785</v>
      </c>
      <c r="G82" s="67">
        <v>0</v>
      </c>
      <c r="H82" s="67">
        <f t="shared" si="14"/>
        <v>461785</v>
      </c>
      <c r="I82" s="100">
        <v>500000</v>
      </c>
      <c r="J82" s="67">
        <v>0</v>
      </c>
      <c r="K82" s="59">
        <f t="shared" si="12"/>
        <v>500000</v>
      </c>
    </row>
    <row r="83" spans="1:11" ht="23.25" hidden="1" customHeight="1">
      <c r="A83" s="103" t="s">
        <v>463</v>
      </c>
      <c r="B83" s="104" t="s">
        <v>464</v>
      </c>
      <c r="C83" s="100">
        <f>C84</f>
        <v>1368540</v>
      </c>
      <c r="D83" s="67"/>
      <c r="E83" s="67">
        <f t="shared" si="13"/>
        <v>1368540</v>
      </c>
      <c r="F83" s="100">
        <f>F84</f>
        <v>1368540</v>
      </c>
      <c r="G83" s="67">
        <v>0</v>
      </c>
      <c r="H83" s="67">
        <f t="shared" si="14"/>
        <v>1368540</v>
      </c>
      <c r="I83" s="100">
        <f>I84</f>
        <v>1368540</v>
      </c>
      <c r="J83" s="67">
        <v>0</v>
      </c>
      <c r="K83" s="59">
        <f t="shared" si="12"/>
        <v>1368540</v>
      </c>
    </row>
    <row r="84" spans="1:11" ht="37.5" hidden="1" customHeight="1">
      <c r="A84" s="103" t="s">
        <v>465</v>
      </c>
      <c r="B84" s="104" t="s">
        <v>466</v>
      </c>
      <c r="C84" s="100">
        <v>1368540</v>
      </c>
      <c r="D84" s="67"/>
      <c r="E84" s="67">
        <f t="shared" si="13"/>
        <v>1368540</v>
      </c>
      <c r="F84" s="100">
        <v>1368540</v>
      </c>
      <c r="G84" s="67">
        <v>0</v>
      </c>
      <c r="H84" s="67">
        <f t="shared" si="14"/>
        <v>1368540</v>
      </c>
      <c r="I84" s="100">
        <v>1368540</v>
      </c>
      <c r="J84" s="67">
        <v>0</v>
      </c>
      <c r="K84" s="59">
        <f t="shared" si="12"/>
        <v>1368540</v>
      </c>
    </row>
    <row r="85" spans="1:11" ht="37.5" hidden="1" customHeight="1">
      <c r="A85" s="105" t="s">
        <v>512</v>
      </c>
      <c r="B85" s="106" t="s">
        <v>513</v>
      </c>
      <c r="C85" s="107">
        <v>112000</v>
      </c>
      <c r="D85" s="67"/>
      <c r="E85" s="67">
        <f>C85+D85</f>
        <v>112000</v>
      </c>
      <c r="F85" s="107">
        <v>840000</v>
      </c>
      <c r="G85" s="67">
        <v>0</v>
      </c>
      <c r="H85" s="67">
        <f t="shared" si="14"/>
        <v>840000</v>
      </c>
      <c r="I85" s="107">
        <v>840000</v>
      </c>
      <c r="J85" s="67">
        <v>0</v>
      </c>
      <c r="K85" s="59">
        <f t="shared" si="12"/>
        <v>840000</v>
      </c>
    </row>
    <row r="86" spans="1:11" ht="35.25" hidden="1" customHeight="1">
      <c r="A86" s="105" t="s">
        <v>510</v>
      </c>
      <c r="B86" s="106" t="s">
        <v>511</v>
      </c>
      <c r="C86" s="107">
        <v>112000</v>
      </c>
      <c r="D86" s="67"/>
      <c r="E86" s="67">
        <v>112000</v>
      </c>
      <c r="F86" s="107">
        <v>840000</v>
      </c>
      <c r="G86" s="67">
        <v>0</v>
      </c>
      <c r="H86" s="67">
        <v>840000</v>
      </c>
      <c r="I86" s="107">
        <v>84000</v>
      </c>
      <c r="J86" s="67">
        <v>0</v>
      </c>
      <c r="K86" s="59">
        <v>840000</v>
      </c>
    </row>
    <row r="87" spans="1:11" ht="26.25" hidden="1" customHeight="1">
      <c r="A87" s="103" t="s">
        <v>506</v>
      </c>
      <c r="B87" s="104" t="s">
        <v>508</v>
      </c>
      <c r="C87" s="107">
        <v>100000</v>
      </c>
      <c r="D87" s="67"/>
      <c r="E87" s="67">
        <f t="shared" si="13"/>
        <v>100000</v>
      </c>
      <c r="F87" s="107"/>
      <c r="G87" s="67"/>
      <c r="H87" s="67"/>
      <c r="I87" s="107"/>
      <c r="J87" s="67"/>
      <c r="K87" s="59"/>
    </row>
    <row r="88" spans="1:11" ht="27.75" hidden="1" customHeight="1">
      <c r="A88" s="103" t="s">
        <v>507</v>
      </c>
      <c r="B88" s="104" t="s">
        <v>509</v>
      </c>
      <c r="C88" s="107">
        <v>100000</v>
      </c>
      <c r="D88" s="67"/>
      <c r="E88" s="67">
        <f t="shared" si="13"/>
        <v>100000</v>
      </c>
      <c r="F88" s="107"/>
      <c r="G88" s="67"/>
      <c r="H88" s="67"/>
      <c r="I88" s="107"/>
      <c r="J88" s="67"/>
      <c r="K88" s="59"/>
    </row>
    <row r="89" spans="1:11" ht="21" customHeight="1">
      <c r="A89" s="108" t="s">
        <v>467</v>
      </c>
      <c r="B89" s="109" t="s">
        <v>468</v>
      </c>
      <c r="C89" s="110">
        <f>C90</f>
        <v>22069584.670000002</v>
      </c>
      <c r="D89" s="67">
        <f>D90</f>
        <v>-300000</v>
      </c>
      <c r="E89" s="67">
        <f>C89+D89</f>
        <v>21769584.670000002</v>
      </c>
      <c r="F89" s="110">
        <v>11134203</v>
      </c>
      <c r="G89" s="67">
        <v>0</v>
      </c>
      <c r="H89" s="67">
        <f>F89+G89</f>
        <v>11134203</v>
      </c>
      <c r="I89" s="110">
        <v>6384616</v>
      </c>
      <c r="J89" s="67">
        <v>0</v>
      </c>
      <c r="K89" s="59">
        <f>I89+J89</f>
        <v>6384616</v>
      </c>
    </row>
    <row r="90" spans="1:11" ht="21.75" customHeight="1">
      <c r="A90" s="108" t="s">
        <v>469</v>
      </c>
      <c r="B90" s="109" t="s">
        <v>470</v>
      </c>
      <c r="C90" s="110">
        <v>22069584.670000002</v>
      </c>
      <c r="D90" s="67">
        <v>-300000</v>
      </c>
      <c r="E90" s="67">
        <f>C90+D90</f>
        <v>21769584.670000002</v>
      </c>
      <c r="F90" s="111">
        <v>11134203</v>
      </c>
      <c r="G90" s="67">
        <v>0</v>
      </c>
      <c r="H90" s="67">
        <f>F90+G90</f>
        <v>11134203</v>
      </c>
      <c r="I90" s="112">
        <v>6384616</v>
      </c>
      <c r="J90" s="67">
        <v>0</v>
      </c>
      <c r="K90" s="59">
        <f>I90+J90</f>
        <v>6384616</v>
      </c>
    </row>
    <row r="91" spans="1:11" ht="35.25" customHeight="1">
      <c r="A91" s="113" t="s">
        <v>471</v>
      </c>
      <c r="B91" s="114" t="s">
        <v>472</v>
      </c>
      <c r="C91" s="115">
        <f>C94+C96+C98+C100+C102+C92</f>
        <v>68808224.099999994</v>
      </c>
      <c r="D91" s="67">
        <f>D94+D104</f>
        <v>170166</v>
      </c>
      <c r="E91" s="67">
        <f>C91+D91</f>
        <v>68978390.099999994</v>
      </c>
      <c r="F91" s="115">
        <f>F94+F96+F98+F100+F102+F92</f>
        <v>66188685.259999998</v>
      </c>
      <c r="G91" s="67">
        <v>0</v>
      </c>
      <c r="H91" s="67">
        <f t="shared" si="14"/>
        <v>66188685.259999998</v>
      </c>
      <c r="I91" s="115">
        <f>I94+I96+I98+I100+I102+I92</f>
        <v>66654680.200000003</v>
      </c>
      <c r="J91" s="67">
        <v>0</v>
      </c>
      <c r="K91" s="59">
        <f t="shared" si="12"/>
        <v>66654680.200000003</v>
      </c>
    </row>
    <row r="92" spans="1:11" ht="30.75" hidden="1" customHeight="1">
      <c r="A92" s="116" t="s">
        <v>473</v>
      </c>
      <c r="B92" s="77" t="s">
        <v>474</v>
      </c>
      <c r="C92" s="115">
        <f>C93</f>
        <v>6640</v>
      </c>
      <c r="D92" s="67"/>
      <c r="E92" s="67">
        <f t="shared" si="13"/>
        <v>6640</v>
      </c>
      <c r="F92" s="115">
        <f>F93</f>
        <v>6640</v>
      </c>
      <c r="G92" s="67">
        <v>0</v>
      </c>
      <c r="H92" s="67">
        <f t="shared" si="14"/>
        <v>6640</v>
      </c>
      <c r="I92" s="115">
        <f>I93</f>
        <v>19942</v>
      </c>
      <c r="J92" s="67">
        <v>0</v>
      </c>
      <c r="K92" s="59">
        <f t="shared" si="12"/>
        <v>19942</v>
      </c>
    </row>
    <row r="93" spans="1:11" ht="30.75" hidden="1" customHeight="1">
      <c r="A93" s="116" t="s">
        <v>475</v>
      </c>
      <c r="B93" s="116" t="s">
        <v>476</v>
      </c>
      <c r="C93" s="115">
        <v>6640</v>
      </c>
      <c r="D93" s="67"/>
      <c r="E93" s="67">
        <f t="shared" si="13"/>
        <v>6640</v>
      </c>
      <c r="F93" s="115">
        <v>6640</v>
      </c>
      <c r="G93" s="67">
        <v>0</v>
      </c>
      <c r="H93" s="67">
        <f t="shared" si="14"/>
        <v>6640</v>
      </c>
      <c r="I93" s="115">
        <v>19942</v>
      </c>
      <c r="J93" s="67">
        <v>0</v>
      </c>
      <c r="K93" s="59">
        <f t="shared" si="12"/>
        <v>19942</v>
      </c>
    </row>
    <row r="94" spans="1:11" ht="40.5" customHeight="1">
      <c r="A94" s="82" t="s">
        <v>477</v>
      </c>
      <c r="B94" s="77" t="s">
        <v>478</v>
      </c>
      <c r="C94" s="117">
        <f>C95</f>
        <v>606592</v>
      </c>
      <c r="D94" s="67">
        <v>60044</v>
      </c>
      <c r="E94" s="67">
        <f>C94+D94</f>
        <v>666636</v>
      </c>
      <c r="F94" s="117">
        <f>F95</f>
        <v>611978</v>
      </c>
      <c r="G94" s="67">
        <v>0</v>
      </c>
      <c r="H94" s="67">
        <f t="shared" si="14"/>
        <v>611978</v>
      </c>
      <c r="I94" s="117">
        <f>I95</f>
        <v>635624</v>
      </c>
      <c r="J94" s="67">
        <v>0</v>
      </c>
      <c r="K94" s="59">
        <f t="shared" si="12"/>
        <v>635624</v>
      </c>
    </row>
    <row r="95" spans="1:11" ht="52.5" customHeight="1">
      <c r="A95" s="82" t="s">
        <v>479</v>
      </c>
      <c r="B95" s="77" t="s">
        <v>480</v>
      </c>
      <c r="C95" s="87">
        <v>606592</v>
      </c>
      <c r="D95" s="67">
        <v>60044</v>
      </c>
      <c r="E95" s="67">
        <f>C95+D95</f>
        <v>666636</v>
      </c>
      <c r="F95" s="87">
        <v>611978</v>
      </c>
      <c r="G95" s="67">
        <v>0</v>
      </c>
      <c r="H95" s="67">
        <f t="shared" si="14"/>
        <v>611978</v>
      </c>
      <c r="I95" s="88">
        <v>635624</v>
      </c>
      <c r="J95" s="67">
        <v>0</v>
      </c>
      <c r="K95" s="59">
        <f t="shared" si="12"/>
        <v>635624</v>
      </c>
    </row>
    <row r="96" spans="1:11" ht="30.75" hidden="1" customHeight="1">
      <c r="A96" s="118" t="s">
        <v>481</v>
      </c>
      <c r="B96" s="77" t="s">
        <v>482</v>
      </c>
      <c r="C96" s="117">
        <f>C97</f>
        <v>191578.53</v>
      </c>
      <c r="D96" s="67"/>
      <c r="E96" s="67">
        <f t="shared" si="13"/>
        <v>191578.53</v>
      </c>
      <c r="F96" s="117">
        <f>F97</f>
        <v>199241.69</v>
      </c>
      <c r="G96" s="67">
        <v>0</v>
      </c>
      <c r="H96" s="67">
        <f t="shared" si="14"/>
        <v>199241.69</v>
      </c>
      <c r="I96" s="117">
        <f>I97</f>
        <v>201488.63</v>
      </c>
      <c r="J96" s="67">
        <v>0</v>
      </c>
      <c r="K96" s="59">
        <f t="shared" si="12"/>
        <v>201488.63</v>
      </c>
    </row>
    <row r="97" spans="1:11" ht="30.75" hidden="1" customHeight="1">
      <c r="A97" s="82" t="s">
        <v>483</v>
      </c>
      <c r="B97" s="77" t="s">
        <v>484</v>
      </c>
      <c r="C97" s="87">
        <v>191578.53</v>
      </c>
      <c r="D97" s="67"/>
      <c r="E97" s="67">
        <f t="shared" si="13"/>
        <v>191578.53</v>
      </c>
      <c r="F97" s="87">
        <v>199241.69</v>
      </c>
      <c r="G97" s="67">
        <v>0</v>
      </c>
      <c r="H97" s="67">
        <f t="shared" si="14"/>
        <v>199241.69</v>
      </c>
      <c r="I97" s="88">
        <v>201488.63</v>
      </c>
      <c r="J97" s="67">
        <v>0</v>
      </c>
      <c r="K97" s="59">
        <f t="shared" si="12"/>
        <v>201488.63</v>
      </c>
    </row>
    <row r="98" spans="1:11" ht="30.75" hidden="1" customHeight="1">
      <c r="A98" s="82" t="s">
        <v>485</v>
      </c>
      <c r="B98" s="77" t="s">
        <v>486</v>
      </c>
      <c r="C98" s="117">
        <f>C99</f>
        <v>63570534.57</v>
      </c>
      <c r="D98" s="67"/>
      <c r="E98" s="67">
        <f t="shared" si="13"/>
        <v>63570534.57</v>
      </c>
      <c r="F98" s="117">
        <f>F99</f>
        <v>63948734.57</v>
      </c>
      <c r="G98" s="67">
        <v>0</v>
      </c>
      <c r="H98" s="67">
        <f t="shared" si="14"/>
        <v>63948734.57</v>
      </c>
      <c r="I98" s="117">
        <f>I99</f>
        <v>64375534.57</v>
      </c>
      <c r="J98" s="67">
        <v>0</v>
      </c>
      <c r="K98" s="59">
        <f t="shared" si="12"/>
        <v>64375534.57</v>
      </c>
    </row>
    <row r="99" spans="1:11" ht="30.75" hidden="1" customHeight="1">
      <c r="A99" s="82" t="s">
        <v>487</v>
      </c>
      <c r="B99" s="77" t="s">
        <v>488</v>
      </c>
      <c r="C99" s="87">
        <v>63570534.57</v>
      </c>
      <c r="D99" s="67"/>
      <c r="E99" s="67">
        <f t="shared" si="13"/>
        <v>63570534.57</v>
      </c>
      <c r="F99" s="87">
        <v>63948734.57</v>
      </c>
      <c r="G99" s="67">
        <v>0</v>
      </c>
      <c r="H99" s="67">
        <f t="shared" si="14"/>
        <v>63948734.57</v>
      </c>
      <c r="I99" s="87">
        <v>64375534.57</v>
      </c>
      <c r="J99" s="67">
        <v>0</v>
      </c>
      <c r="K99" s="59">
        <f t="shared" si="12"/>
        <v>64375534.57</v>
      </c>
    </row>
    <row r="100" spans="1:11" ht="30.75" hidden="1" customHeight="1">
      <c r="A100" s="119" t="s">
        <v>489</v>
      </c>
      <c r="B100" s="77" t="s">
        <v>490</v>
      </c>
      <c r="C100" s="120">
        <f>C101</f>
        <v>418495</v>
      </c>
      <c r="D100" s="67"/>
      <c r="E100" s="67">
        <f t="shared" si="13"/>
        <v>418495</v>
      </c>
      <c r="F100" s="120">
        <f>F101</f>
        <v>418495</v>
      </c>
      <c r="G100" s="67">
        <v>0</v>
      </c>
      <c r="H100" s="67">
        <f t="shared" si="14"/>
        <v>418495</v>
      </c>
      <c r="I100" s="120">
        <f>I101</f>
        <v>418495</v>
      </c>
      <c r="J100" s="67">
        <v>0</v>
      </c>
      <c r="K100" s="59">
        <f t="shared" si="12"/>
        <v>418495</v>
      </c>
    </row>
    <row r="101" spans="1:11" ht="30.75" hidden="1" customHeight="1">
      <c r="A101" s="119" t="s">
        <v>491</v>
      </c>
      <c r="B101" s="77" t="s">
        <v>492</v>
      </c>
      <c r="C101" s="121">
        <v>418495</v>
      </c>
      <c r="D101" s="67"/>
      <c r="E101" s="67">
        <f t="shared" si="13"/>
        <v>418495</v>
      </c>
      <c r="F101" s="121">
        <v>418495</v>
      </c>
      <c r="G101" s="67">
        <v>0</v>
      </c>
      <c r="H101" s="67">
        <f t="shared" si="14"/>
        <v>418495</v>
      </c>
      <c r="I101" s="112">
        <v>418495</v>
      </c>
      <c r="J101" s="67">
        <v>0</v>
      </c>
      <c r="K101" s="59">
        <f t="shared" si="12"/>
        <v>418495</v>
      </c>
    </row>
    <row r="102" spans="1:11" ht="30.75" hidden="1" customHeight="1">
      <c r="A102" s="119" t="s">
        <v>493</v>
      </c>
      <c r="B102" s="122" t="s">
        <v>494</v>
      </c>
      <c r="C102" s="123">
        <f>C103</f>
        <v>4014384</v>
      </c>
      <c r="D102" s="67"/>
      <c r="E102" s="67">
        <f t="shared" si="13"/>
        <v>4014384</v>
      </c>
      <c r="F102" s="123">
        <f>F103</f>
        <v>1003596</v>
      </c>
      <c r="G102" s="67">
        <v>0</v>
      </c>
      <c r="H102" s="67">
        <f t="shared" si="14"/>
        <v>1003596</v>
      </c>
      <c r="I102" s="123">
        <f>I103</f>
        <v>1003596</v>
      </c>
      <c r="J102" s="67">
        <v>0</v>
      </c>
      <c r="K102" s="59">
        <f t="shared" si="12"/>
        <v>1003596</v>
      </c>
    </row>
    <row r="103" spans="1:11" ht="30.75" hidden="1" customHeight="1">
      <c r="A103" s="119" t="s">
        <v>495</v>
      </c>
      <c r="B103" s="122" t="s">
        <v>496</v>
      </c>
      <c r="C103" s="124">
        <v>4014384</v>
      </c>
      <c r="D103" s="67"/>
      <c r="E103" s="67">
        <f t="shared" si="13"/>
        <v>4014384</v>
      </c>
      <c r="F103" s="124">
        <v>1003596</v>
      </c>
      <c r="G103" s="67">
        <v>0</v>
      </c>
      <c r="H103" s="67">
        <f t="shared" si="14"/>
        <v>1003596</v>
      </c>
      <c r="I103" s="112">
        <v>1003596</v>
      </c>
      <c r="J103" s="67">
        <v>0</v>
      </c>
      <c r="K103" s="59">
        <f t="shared" si="12"/>
        <v>1003596</v>
      </c>
    </row>
    <row r="104" spans="1:11" ht="37.5" customHeight="1">
      <c r="A104" s="119" t="s">
        <v>524</v>
      </c>
      <c r="B104" s="122" t="s">
        <v>523</v>
      </c>
      <c r="C104" s="124">
        <v>0</v>
      </c>
      <c r="D104" s="67">
        <f>D105</f>
        <v>110122</v>
      </c>
      <c r="E104" s="67">
        <f>C104+D104</f>
        <v>110122</v>
      </c>
      <c r="F104" s="124"/>
      <c r="G104" s="67"/>
      <c r="H104" s="67"/>
      <c r="I104" s="112"/>
      <c r="J104" s="67"/>
      <c r="K104" s="59"/>
    </row>
    <row r="105" spans="1:11" ht="38.25" customHeight="1">
      <c r="A105" s="119" t="s">
        <v>522</v>
      </c>
      <c r="B105" s="122" t="s">
        <v>521</v>
      </c>
      <c r="C105" s="124">
        <v>0</v>
      </c>
      <c r="D105" s="67">
        <v>110122</v>
      </c>
      <c r="E105" s="67">
        <f>C105+D105</f>
        <v>110122</v>
      </c>
      <c r="F105" s="124"/>
      <c r="G105" s="67"/>
      <c r="H105" s="67"/>
      <c r="I105" s="112"/>
      <c r="J105" s="67"/>
      <c r="K105" s="59"/>
    </row>
    <row r="106" spans="1:11" ht="24.75" customHeight="1">
      <c r="A106" s="125" t="s">
        <v>497</v>
      </c>
      <c r="B106" s="126" t="s">
        <v>7</v>
      </c>
      <c r="C106" s="127">
        <f>C107+C111</f>
        <v>5833597</v>
      </c>
      <c r="D106" s="67">
        <f>D109+D111</f>
        <v>6727644</v>
      </c>
      <c r="E106" s="67">
        <f>C106+D106</f>
        <v>12561241</v>
      </c>
      <c r="F106" s="127">
        <f>F107+F111</f>
        <v>7651393</v>
      </c>
      <c r="G106" s="67">
        <v>5077800</v>
      </c>
      <c r="H106" s="67">
        <v>12729193</v>
      </c>
      <c r="I106" s="127">
        <f>I107+I111</f>
        <v>8926274</v>
      </c>
      <c r="J106" s="67">
        <v>5077800</v>
      </c>
      <c r="K106" s="59">
        <v>14004074</v>
      </c>
    </row>
    <row r="107" spans="1:11" ht="0.75" hidden="1" customHeight="1">
      <c r="A107" s="128" t="s">
        <v>498</v>
      </c>
      <c r="B107" s="129" t="s">
        <v>499</v>
      </c>
      <c r="C107" s="130">
        <f>C108</f>
        <v>5631200</v>
      </c>
      <c r="D107" s="67"/>
      <c r="E107" s="67">
        <f t="shared" si="13"/>
        <v>5631200</v>
      </c>
      <c r="F107" s="130">
        <v>7447200</v>
      </c>
      <c r="G107" s="67">
        <v>0</v>
      </c>
      <c r="H107" s="67">
        <f t="shared" si="14"/>
        <v>7447200</v>
      </c>
      <c r="I107" s="130">
        <f>I108</f>
        <v>8714200</v>
      </c>
      <c r="J107" s="67">
        <v>0</v>
      </c>
      <c r="K107" s="59">
        <f t="shared" si="12"/>
        <v>8714200</v>
      </c>
    </row>
    <row r="108" spans="1:11" ht="42" hidden="1" customHeight="1">
      <c r="A108" s="128" t="s">
        <v>500</v>
      </c>
      <c r="B108" s="77" t="s">
        <v>501</v>
      </c>
      <c r="C108" s="130">
        <v>5631200</v>
      </c>
      <c r="D108" s="67"/>
      <c r="E108" s="67">
        <f t="shared" si="13"/>
        <v>5631200</v>
      </c>
      <c r="F108" s="130">
        <v>7447200</v>
      </c>
      <c r="G108" s="67">
        <v>0</v>
      </c>
      <c r="H108" s="67">
        <f t="shared" si="14"/>
        <v>7447200</v>
      </c>
      <c r="I108" s="130">
        <v>8714200</v>
      </c>
      <c r="J108" s="67">
        <v>0</v>
      </c>
      <c r="K108" s="59">
        <f t="shared" si="12"/>
        <v>8714200</v>
      </c>
    </row>
    <row r="109" spans="1:11" ht="83.25" customHeight="1">
      <c r="A109" s="131" t="s">
        <v>525</v>
      </c>
      <c r="B109" s="77" t="s">
        <v>527</v>
      </c>
      <c r="C109" s="130">
        <v>0</v>
      </c>
      <c r="D109" s="67">
        <v>1692600</v>
      </c>
      <c r="E109" s="67">
        <f>C109+D109</f>
        <v>1692600</v>
      </c>
      <c r="F109" s="130"/>
      <c r="G109" s="67">
        <v>5077800</v>
      </c>
      <c r="H109" s="67">
        <v>5077800</v>
      </c>
      <c r="I109" s="130"/>
      <c r="J109" s="67">
        <v>5077800</v>
      </c>
      <c r="K109" s="59">
        <v>5077800</v>
      </c>
    </row>
    <row r="110" spans="1:11" ht="93.75" customHeight="1">
      <c r="A110" s="131" t="s">
        <v>526</v>
      </c>
      <c r="B110" s="77" t="s">
        <v>528</v>
      </c>
      <c r="C110" s="130">
        <v>0</v>
      </c>
      <c r="D110" s="67">
        <v>1692600</v>
      </c>
      <c r="E110" s="67">
        <f>C110+D110</f>
        <v>1692600</v>
      </c>
      <c r="F110" s="130"/>
      <c r="G110" s="67">
        <v>5077800</v>
      </c>
      <c r="H110" s="67">
        <v>5077800</v>
      </c>
      <c r="I110" s="130"/>
      <c r="J110" s="67">
        <v>5077800</v>
      </c>
      <c r="K110" s="59">
        <v>5077800</v>
      </c>
    </row>
    <row r="111" spans="1:11" ht="39" customHeight="1">
      <c r="A111" s="132" t="s">
        <v>502</v>
      </c>
      <c r="B111" s="129" t="s">
        <v>532</v>
      </c>
      <c r="C111" s="130">
        <v>202397</v>
      </c>
      <c r="D111" s="67">
        <v>5035044</v>
      </c>
      <c r="E111" s="67">
        <f t="shared" si="13"/>
        <v>5237441</v>
      </c>
      <c r="F111" s="130">
        <v>204193</v>
      </c>
      <c r="G111" s="67">
        <v>0</v>
      </c>
      <c r="H111" s="67">
        <f t="shared" si="14"/>
        <v>204193</v>
      </c>
      <c r="I111" s="130">
        <v>212074</v>
      </c>
      <c r="J111" s="67">
        <v>0</v>
      </c>
      <c r="K111" s="59">
        <f t="shared" si="12"/>
        <v>212074</v>
      </c>
    </row>
    <row r="112" spans="1:11" ht="20.25" customHeight="1">
      <c r="A112" s="133"/>
      <c r="B112" s="143" t="s">
        <v>503</v>
      </c>
      <c r="C112" s="134">
        <f>C5+C61</f>
        <v>178780261.76999998</v>
      </c>
      <c r="D112" s="144">
        <f>D61</f>
        <v>13264308.43</v>
      </c>
      <c r="E112" s="145">
        <f>C112+D112</f>
        <v>192044570.19999999</v>
      </c>
      <c r="F112" s="146">
        <v>152170646.25999999</v>
      </c>
      <c r="G112" s="144">
        <v>8021010.5999999996</v>
      </c>
      <c r="H112" s="145">
        <v>160191656.80000001</v>
      </c>
      <c r="I112" s="146">
        <v>139222620.19999999</v>
      </c>
      <c r="J112" s="145">
        <v>5077800</v>
      </c>
      <c r="K112" s="59">
        <v>144300420.19999999</v>
      </c>
    </row>
    <row r="113" spans="2:2">
      <c r="B113" s="142"/>
    </row>
  </sheetData>
  <autoFilter ref="A4:K112"/>
  <sortState ref="A266:L277">
    <sortCondition ref="A266:A277"/>
  </sortState>
  <mergeCells count="3">
    <mergeCell ref="B1:J1"/>
    <mergeCell ref="B2:J2"/>
    <mergeCell ref="A3:J3"/>
  </mergeCells>
  <pageMargins left="0.55118110236220474" right="0.27559055118110237" top="0.41083333333333333" bottom="0.15748031496062992" header="0.15748031496062992" footer="0.15748031496062992"/>
  <pageSetup paperSize="9" scale="58" fitToHeight="0" orientation="portrait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92</v>
      </c>
      <c r="D1" s="18" t="s">
        <v>93</v>
      </c>
    </row>
    <row r="2" spans="1:11">
      <c r="A2" s="12" t="str">
        <f>B2&amp;C2</f>
        <v>8182 02 15001 02 0000 150</v>
      </c>
      <c r="B2" s="13">
        <v>818</v>
      </c>
      <c r="C2" s="14" t="s">
        <v>24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26</v>
      </c>
      <c r="J2" s="23" t="s">
        <v>27</v>
      </c>
      <c r="K2" s="23" t="s">
        <v>28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85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25</v>
      </c>
      <c r="D4" s="15">
        <v>574234000</v>
      </c>
      <c r="F4" s="21">
        <v>803</v>
      </c>
      <c r="G4" s="21" t="s">
        <v>86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9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9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9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10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11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13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12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13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14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15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23</v>
      </c>
      <c r="D27" s="15">
        <v>13447300</v>
      </c>
      <c r="F27" s="21">
        <v>815</v>
      </c>
      <c r="G27" s="21" t="s">
        <v>15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23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9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16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8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16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77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78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79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80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81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82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24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83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25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84</v>
      </c>
      <c r="D67" s="15">
        <v>101642900</v>
      </c>
      <c r="F67" s="21">
        <v>818</v>
      </c>
      <c r="G67" s="21" t="s">
        <v>84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85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86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8</v>
      </c>
      <c r="D71" s="16">
        <v>206742500</v>
      </c>
      <c r="F71" s="21">
        <v>819</v>
      </c>
      <c r="G71" s="21" t="s">
        <v>77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78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9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10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12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14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79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80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81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82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83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9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11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49" t="s">
        <v>314</v>
      </c>
      <c r="B1" s="149"/>
      <c r="C1" s="149"/>
      <c r="D1" s="149"/>
      <c r="E1" s="149"/>
      <c r="F1" s="149"/>
      <c r="G1" s="149"/>
      <c r="H1" s="149"/>
      <c r="I1" s="149"/>
    </row>
    <row r="2" spans="1:9" ht="61.5" customHeight="1">
      <c r="A2" s="28" t="s">
        <v>0</v>
      </c>
      <c r="B2" s="28" t="s">
        <v>17</v>
      </c>
      <c r="C2" s="30" t="s">
        <v>18</v>
      </c>
      <c r="D2" s="28" t="s">
        <v>19</v>
      </c>
      <c r="E2" s="29" t="s">
        <v>29</v>
      </c>
      <c r="F2" s="29" t="s">
        <v>21</v>
      </c>
      <c r="G2" s="29" t="s">
        <v>20</v>
      </c>
      <c r="H2" s="29" t="s">
        <v>22</v>
      </c>
      <c r="I2" s="29" t="s">
        <v>298</v>
      </c>
    </row>
    <row r="3" spans="1:9" ht="21.75" hidden="1" customHeight="1">
      <c r="A3" s="150" t="s">
        <v>280</v>
      </c>
      <c r="B3" s="150"/>
      <c r="C3" s="150"/>
      <c r="D3" s="150"/>
      <c r="E3" s="150"/>
      <c r="F3" s="150"/>
      <c r="G3" s="150"/>
      <c r="H3" s="150"/>
      <c r="I3" s="150"/>
    </row>
    <row r="4" spans="1:9" ht="42" hidden="1" customHeight="1">
      <c r="A4" s="34">
        <v>808</v>
      </c>
      <c r="B4" s="35" t="s">
        <v>30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>
      <c r="A5" s="31">
        <v>808</v>
      </c>
      <c r="B5" s="32" t="s">
        <v>52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>
      <c r="A6" s="150" t="s">
        <v>281</v>
      </c>
      <c r="B6" s="150"/>
      <c r="C6" s="150"/>
      <c r="D6" s="150"/>
      <c r="E6" s="150"/>
      <c r="F6" s="150"/>
      <c r="G6" s="150"/>
      <c r="H6" s="150"/>
      <c r="I6" s="150"/>
    </row>
    <row r="7" spans="1:9" ht="38.25" hidden="1">
      <c r="A7" s="43">
        <v>811</v>
      </c>
      <c r="B7" s="35" t="s">
        <v>60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>
      <c r="A8" s="150" t="s">
        <v>282</v>
      </c>
      <c r="B8" s="150"/>
      <c r="C8" s="150"/>
      <c r="D8" s="150"/>
      <c r="E8" s="150"/>
      <c r="F8" s="150"/>
      <c r="G8" s="150"/>
      <c r="H8" s="150"/>
      <c r="I8" s="150"/>
    </row>
    <row r="9" spans="1:9" ht="38.25" hidden="1">
      <c r="A9" s="1">
        <v>812</v>
      </c>
      <c r="B9" s="6" t="s">
        <v>53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>
      <c r="A10" s="5">
        <v>812</v>
      </c>
      <c r="B10" s="2" t="s">
        <v>68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>
      <c r="A11" s="150" t="s">
        <v>283</v>
      </c>
      <c r="B11" s="150"/>
      <c r="C11" s="150"/>
      <c r="D11" s="150"/>
      <c r="E11" s="150"/>
      <c r="F11" s="150"/>
      <c r="G11" s="150"/>
      <c r="H11" s="150"/>
      <c r="I11" s="150"/>
    </row>
    <row r="12" spans="1:9" ht="47.25" customHeight="1">
      <c r="A12" s="45">
        <v>814</v>
      </c>
      <c r="B12" s="35" t="s">
        <v>40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51" hidden="1">
      <c r="A13" s="1">
        <v>814</v>
      </c>
      <c r="B13" s="2" t="s">
        <v>41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>
      <c r="A14" s="1">
        <v>814</v>
      </c>
      <c r="B14" s="6" t="s">
        <v>42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>
      <c r="A15" s="1">
        <v>814</v>
      </c>
      <c r="B15" s="2" t="s">
        <v>44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>
      <c r="A16" s="1">
        <v>814</v>
      </c>
      <c r="B16" s="2" t="s">
        <v>47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>
      <c r="A17" s="1">
        <v>814</v>
      </c>
      <c r="B17" s="2" t="s">
        <v>48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>
      <c r="A18" s="1">
        <v>814</v>
      </c>
      <c r="B18" s="2" t="s">
        <v>54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>
      <c r="A19" s="1">
        <v>814</v>
      </c>
      <c r="B19" s="2" t="s">
        <v>91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>
      <c r="A20" s="1">
        <v>814</v>
      </c>
      <c r="B20" s="2" t="s">
        <v>87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>
      <c r="A21" s="1">
        <v>814</v>
      </c>
      <c r="B21" s="2" t="s">
        <v>88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>
      <c r="A22" s="1">
        <v>814</v>
      </c>
      <c r="B22" s="2" t="s">
        <v>89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>
      <c r="A23" s="1">
        <v>814</v>
      </c>
      <c r="B23" s="2" t="s">
        <v>90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>
      <c r="A24" s="150" t="s">
        <v>284</v>
      </c>
      <c r="B24" s="150"/>
      <c r="C24" s="150"/>
      <c r="D24" s="150"/>
      <c r="E24" s="150"/>
      <c r="F24" s="150"/>
      <c r="G24" s="150"/>
      <c r="H24" s="150"/>
      <c r="I24" s="150"/>
    </row>
    <row r="25" spans="1:9" ht="43.5" hidden="1" customHeight="1">
      <c r="A25" s="1">
        <v>815</v>
      </c>
      <c r="B25" s="2" t="s">
        <v>56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>
      <c r="A26" s="5">
        <v>815</v>
      </c>
      <c r="B26" s="2" t="s">
        <v>61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>
      <c r="A27" s="5">
        <v>815</v>
      </c>
      <c r="B27" s="2" t="s">
        <v>62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>
      <c r="A28" s="5">
        <v>815</v>
      </c>
      <c r="B28" s="2" t="s">
        <v>62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>
      <c r="A29" s="150" t="s">
        <v>285</v>
      </c>
      <c r="B29" s="150"/>
      <c r="C29" s="150"/>
      <c r="D29" s="150"/>
      <c r="E29" s="150"/>
      <c r="F29" s="150"/>
      <c r="G29" s="150"/>
      <c r="H29" s="150"/>
      <c r="I29" s="150"/>
    </row>
    <row r="30" spans="1:9" ht="47.25" hidden="1" customHeight="1">
      <c r="A30" s="34">
        <v>816</v>
      </c>
      <c r="B30" s="35" t="s">
        <v>34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>
      <c r="A31" s="1">
        <v>816</v>
      </c>
      <c r="B31" s="2" t="s">
        <v>39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>
      <c r="A32" s="1">
        <v>816</v>
      </c>
      <c r="B32" s="2" t="s">
        <v>45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>
      <c r="A33" s="1">
        <v>816</v>
      </c>
      <c r="B33" s="2" t="s">
        <v>46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>
      <c r="A34" s="1">
        <v>816</v>
      </c>
      <c r="B34" s="6" t="s">
        <v>51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>
      <c r="A35" s="5">
        <v>816</v>
      </c>
      <c r="B35" s="2" t="s">
        <v>63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>
      <c r="A36" s="1">
        <v>816</v>
      </c>
      <c r="B36" s="2" t="s">
        <v>73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>
      <c r="A37" s="150" t="s">
        <v>286</v>
      </c>
      <c r="B37" s="150"/>
      <c r="C37" s="150"/>
      <c r="D37" s="150"/>
      <c r="E37" s="150"/>
      <c r="F37" s="150"/>
      <c r="G37" s="150"/>
      <c r="H37" s="150"/>
      <c r="I37" s="150"/>
    </row>
    <row r="38" spans="1:9" ht="43.5" hidden="1" customHeight="1">
      <c r="A38" s="5">
        <v>817</v>
      </c>
      <c r="B38" s="2" t="s">
        <v>65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>
      <c r="A39" s="5">
        <v>817</v>
      </c>
      <c r="B39" s="2" t="s">
        <v>66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>
      <c r="A40" s="5">
        <v>817</v>
      </c>
      <c r="B40" s="2" t="s">
        <v>67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>
      <c r="A41" s="1">
        <v>817</v>
      </c>
      <c r="B41" s="2" t="s">
        <v>70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>
      <c r="A42" s="1">
        <v>817</v>
      </c>
      <c r="B42" s="2" t="s">
        <v>71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>
      <c r="A43" s="1">
        <v>817</v>
      </c>
      <c r="B43" s="2" t="s">
        <v>72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>
      <c r="A44" s="5">
        <v>817</v>
      </c>
      <c r="B44" s="6" t="s">
        <v>69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>
      <c r="A45" s="1">
        <v>817</v>
      </c>
      <c r="B45" s="2" t="s">
        <v>76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>
      <c r="A46" s="150" t="s">
        <v>287</v>
      </c>
      <c r="B46" s="150"/>
      <c r="C46" s="150"/>
      <c r="D46" s="150"/>
      <c r="E46" s="150"/>
      <c r="F46" s="150"/>
      <c r="G46" s="150"/>
      <c r="H46" s="150"/>
      <c r="I46" s="150"/>
    </row>
    <row r="47" spans="1:9" ht="38.25" hidden="1">
      <c r="A47" s="10">
        <v>819</v>
      </c>
      <c r="B47" s="2" t="s">
        <v>31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51" hidden="1">
      <c r="A48" s="1">
        <v>819</v>
      </c>
      <c r="B48" s="6" t="s">
        <v>75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>
      <c r="A49" s="150" t="s">
        <v>288</v>
      </c>
      <c r="B49" s="150"/>
      <c r="C49" s="150"/>
      <c r="D49" s="150"/>
      <c r="E49" s="150"/>
      <c r="F49" s="150"/>
      <c r="G49" s="150"/>
      <c r="H49" s="150"/>
      <c r="I49" s="150"/>
    </row>
    <row r="50" spans="1:9" ht="44.25" hidden="1" customHeight="1">
      <c r="A50" s="34">
        <v>821</v>
      </c>
      <c r="B50" s="35" t="s">
        <v>36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>
      <c r="A51" s="1">
        <v>821</v>
      </c>
      <c r="B51" s="2" t="s">
        <v>37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>
      <c r="A52" s="1">
        <v>821</v>
      </c>
      <c r="B52" s="2" t="s">
        <v>55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>
      <c r="A53" s="1">
        <v>821</v>
      </c>
      <c r="B53" s="2" t="s">
        <v>58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>
      <c r="A54" s="1">
        <v>821</v>
      </c>
      <c r="B54" s="2" t="s">
        <v>33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>
      <c r="A55" s="1">
        <v>821</v>
      </c>
      <c r="B55" s="2" t="s">
        <v>59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>
      <c r="A56" s="150" t="s">
        <v>289</v>
      </c>
      <c r="B56" s="150"/>
      <c r="C56" s="150"/>
      <c r="D56" s="150"/>
      <c r="E56" s="150"/>
      <c r="F56" s="150"/>
      <c r="G56" s="150"/>
      <c r="H56" s="150"/>
      <c r="I56" s="150"/>
    </row>
    <row r="57" spans="1:9" ht="42.75" hidden="1" customHeight="1">
      <c r="A57" s="34">
        <v>825</v>
      </c>
      <c r="B57" s="35" t="s">
        <v>35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>
      <c r="A58" s="1">
        <v>825</v>
      </c>
      <c r="B58" s="6" t="s">
        <v>43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>
      <c r="A59" s="1">
        <v>825</v>
      </c>
      <c r="B59" s="2" t="s">
        <v>49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>
      <c r="A60" s="1">
        <v>825</v>
      </c>
      <c r="B60" s="2" t="s">
        <v>50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>
      <c r="A61" s="1">
        <v>825</v>
      </c>
      <c r="B61" s="2" t="s">
        <v>57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>
      <c r="A62" s="150" t="s">
        <v>290</v>
      </c>
      <c r="B62" s="150"/>
      <c r="C62" s="150"/>
      <c r="D62" s="150"/>
      <c r="E62" s="150"/>
      <c r="F62" s="150"/>
      <c r="G62" s="150"/>
      <c r="H62" s="150"/>
      <c r="I62" s="150"/>
    </row>
    <row r="63" spans="1:9" ht="63.75" hidden="1">
      <c r="A63" s="45">
        <v>832</v>
      </c>
      <c r="B63" s="35" t="s">
        <v>38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>
      <c r="A64" s="1">
        <v>832</v>
      </c>
      <c r="B64" s="2" t="s">
        <v>74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>
      <c r="A65" s="150" t="s">
        <v>291</v>
      </c>
      <c r="B65" s="150"/>
      <c r="C65" s="150"/>
      <c r="D65" s="150"/>
      <c r="E65" s="150"/>
      <c r="F65" s="150"/>
      <c r="G65" s="150"/>
      <c r="H65" s="150"/>
      <c r="I65" s="150"/>
    </row>
    <row r="66" spans="1:9" ht="40.5" hidden="1" customHeight="1">
      <c r="A66" s="34">
        <v>840</v>
      </c>
      <c r="B66" s="35" t="s">
        <v>32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>
      <c r="A67" s="5">
        <v>840</v>
      </c>
      <c r="B67" s="6" t="s">
        <v>64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>
      <c r="A68" s="151" t="s">
        <v>315</v>
      </c>
      <c r="B68" s="151"/>
      <c r="C68" s="151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52" t="s">
        <v>316</v>
      </c>
      <c r="B69" s="152"/>
      <c r="C69" s="152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305</v>
      </c>
      <c r="I70" s="50"/>
    </row>
    <row r="71" spans="1:9" ht="23.25" hidden="1" customHeight="1">
      <c r="B71" s="52" t="s">
        <v>311</v>
      </c>
    </row>
    <row r="72" spans="1:9" ht="23.25" hidden="1" customHeight="1">
      <c r="B72" s="53" t="s">
        <v>306</v>
      </c>
    </row>
    <row r="73" spans="1:9" ht="23.25" hidden="1" customHeight="1">
      <c r="B73" s="53" t="s">
        <v>307</v>
      </c>
    </row>
    <row r="74" spans="1:9" ht="23.25" hidden="1" customHeight="1">
      <c r="B74" s="52" t="s">
        <v>312</v>
      </c>
    </row>
    <row r="75" spans="1:9" ht="23.25" hidden="1" customHeight="1">
      <c r="B75" s="53" t="s">
        <v>313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2020</vt:lpstr>
      <vt:lpstr>data 2018</vt:lpstr>
      <vt:lpstr>для Старовойтовой</vt:lpstr>
      <vt:lpstr>'2020'!Заголовки_для_печати</vt:lpstr>
      <vt:lpstr>'для Старовойтовой'!Заголовки_для_печати</vt:lpstr>
      <vt:lpstr>'2020'!Область_печати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Райфо</cp:lastModifiedBy>
  <cp:lastPrinted>2020-10-21T08:33:11Z</cp:lastPrinted>
  <dcterms:created xsi:type="dcterms:W3CDTF">2018-12-25T15:55:39Z</dcterms:created>
  <dcterms:modified xsi:type="dcterms:W3CDTF">2020-10-21T08:43:49Z</dcterms:modified>
</cp:coreProperties>
</file>