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256" i="1" l="1"/>
  <c r="J257" i="1"/>
  <c r="K201" i="1"/>
  <c r="K202" i="1"/>
  <c r="K203" i="1"/>
  <c r="J201" i="1"/>
  <c r="J202" i="1"/>
  <c r="J195" i="1"/>
  <c r="J196" i="1"/>
  <c r="K196" i="1" s="1"/>
  <c r="J178" i="1"/>
  <c r="J179" i="1"/>
  <c r="J175" i="1"/>
  <c r="J176" i="1"/>
  <c r="K176" i="1" s="1"/>
  <c r="J169" i="1"/>
  <c r="K169" i="1" s="1"/>
  <c r="J170" i="1"/>
  <c r="J166" i="1"/>
  <c r="K166" i="1" s="1"/>
  <c r="J167" i="1"/>
  <c r="K167" i="1" s="1"/>
  <c r="K161" i="1"/>
  <c r="K162" i="1"/>
  <c r="K163" i="1"/>
  <c r="K164" i="1"/>
  <c r="K165" i="1"/>
  <c r="K168" i="1"/>
  <c r="K170" i="1"/>
  <c r="K171" i="1"/>
  <c r="K172" i="1"/>
  <c r="K173" i="1"/>
  <c r="K174" i="1"/>
  <c r="K175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5" i="1"/>
  <c r="K197" i="1"/>
  <c r="J164" i="1"/>
  <c r="J161" i="1"/>
  <c r="J162" i="1"/>
  <c r="J155" i="1"/>
  <c r="K155" i="1" s="1"/>
  <c r="K146" i="1"/>
  <c r="K147" i="1"/>
  <c r="K148" i="1"/>
  <c r="K149" i="1"/>
  <c r="K150" i="1"/>
  <c r="K151" i="1"/>
  <c r="K152" i="1"/>
  <c r="K153" i="1"/>
  <c r="K154" i="1"/>
  <c r="K138" i="1"/>
  <c r="K139" i="1"/>
  <c r="K140" i="1"/>
  <c r="K141" i="1"/>
  <c r="K142" i="1"/>
  <c r="J138" i="1"/>
  <c r="J141" i="1"/>
  <c r="K132" i="1"/>
  <c r="K133" i="1"/>
  <c r="K134" i="1"/>
  <c r="K135" i="1"/>
  <c r="K136" i="1"/>
  <c r="K137" i="1"/>
  <c r="J135" i="1"/>
  <c r="J136" i="1"/>
  <c r="K129" i="1"/>
  <c r="K130" i="1"/>
  <c r="K131" i="1"/>
  <c r="J129" i="1"/>
  <c r="J130" i="1"/>
  <c r="K113" i="1"/>
  <c r="J111" i="1"/>
  <c r="J112" i="1"/>
  <c r="K90" i="1"/>
  <c r="K91" i="1"/>
  <c r="K92" i="1"/>
  <c r="J90" i="1"/>
  <c r="J91" i="1"/>
  <c r="I149" i="1"/>
  <c r="I150" i="1"/>
  <c r="J160" i="1" l="1"/>
  <c r="I146" i="1"/>
  <c r="I147" i="1"/>
  <c r="I178" i="1"/>
  <c r="I179" i="1"/>
  <c r="I169" i="1"/>
  <c r="I160" i="1" s="1"/>
  <c r="I159" i="1" s="1"/>
  <c r="I170" i="1"/>
  <c r="I135" i="1"/>
  <c r="I136" i="1"/>
  <c r="I274" i="1"/>
  <c r="H274" i="1"/>
  <c r="I112" i="1"/>
  <c r="H112" i="1"/>
  <c r="H111" i="1" s="1"/>
  <c r="I105" i="1"/>
  <c r="I99" i="1"/>
  <c r="I100" i="1"/>
  <c r="H100" i="1"/>
  <c r="H99" i="1" s="1"/>
  <c r="I91" i="1"/>
  <c r="I90" i="1" s="1"/>
  <c r="H91" i="1"/>
  <c r="H90" i="1"/>
  <c r="I290" i="1"/>
  <c r="H290" i="1"/>
  <c r="I296" i="1"/>
  <c r="I297" i="1"/>
  <c r="H296" i="1"/>
  <c r="H297" i="1"/>
  <c r="I291" i="1"/>
  <c r="I292" i="1"/>
  <c r="H291" i="1"/>
  <c r="H292" i="1"/>
  <c r="I282" i="1"/>
  <c r="H282" i="1"/>
  <c r="I284" i="1"/>
  <c r="I283" i="1" s="1"/>
  <c r="H283" i="1"/>
  <c r="I286" i="1"/>
  <c r="H286" i="1"/>
  <c r="H284" i="1"/>
  <c r="I264" i="1"/>
  <c r="H264" i="1"/>
  <c r="I267" i="1"/>
  <c r="H267" i="1"/>
  <c r="I265" i="1"/>
  <c r="H265" i="1"/>
  <c r="I261" i="1"/>
  <c r="I262" i="1"/>
  <c r="H261" i="1"/>
  <c r="H262" i="1"/>
  <c r="I194" i="1"/>
  <c r="I232" i="1"/>
  <c r="H232" i="1"/>
  <c r="H194" i="1" s="1"/>
  <c r="I254" i="1"/>
  <c r="I253" i="1" s="1"/>
  <c r="H253" i="1"/>
  <c r="H254" i="1"/>
  <c r="I251" i="1"/>
  <c r="I250" i="1" s="1"/>
  <c r="H250" i="1"/>
  <c r="H251" i="1"/>
  <c r="I248" i="1"/>
  <c r="I247" i="1" s="1"/>
  <c r="H247" i="1"/>
  <c r="H248" i="1"/>
  <c r="I245" i="1"/>
  <c r="I244" i="1" s="1"/>
  <c r="H244" i="1"/>
  <c r="H245" i="1"/>
  <c r="I235" i="1"/>
  <c r="H235" i="1"/>
  <c r="I233" i="1"/>
  <c r="H233" i="1"/>
  <c r="I230" i="1"/>
  <c r="I229" i="1" s="1"/>
  <c r="H229" i="1"/>
  <c r="H230" i="1"/>
  <c r="I221" i="1"/>
  <c r="H221" i="1"/>
  <c r="I219" i="1"/>
  <c r="I218" i="1" s="1"/>
  <c r="H219" i="1"/>
  <c r="H218" i="1" s="1"/>
  <c r="I216" i="1"/>
  <c r="I215" i="1" s="1"/>
  <c r="H216" i="1"/>
  <c r="H215" i="1" s="1"/>
  <c r="I213" i="1"/>
  <c r="I210" i="1" s="1"/>
  <c r="H213" i="1"/>
  <c r="H210" i="1" s="1"/>
  <c r="I208" i="1"/>
  <c r="I207" i="1" s="1"/>
  <c r="H208" i="1"/>
  <c r="H207" i="1" s="1"/>
  <c r="I205" i="1"/>
  <c r="I204" i="1" s="1"/>
  <c r="H205" i="1"/>
  <c r="H204" i="1" s="1"/>
  <c r="I202" i="1"/>
  <c r="I201" i="1" s="1"/>
  <c r="H202" i="1"/>
  <c r="H201" i="1" s="1"/>
  <c r="I199" i="1"/>
  <c r="I198" i="1" s="1"/>
  <c r="H198" i="1"/>
  <c r="H199" i="1"/>
  <c r="H160" i="1"/>
  <c r="H159" i="1" s="1"/>
  <c r="J191" i="1"/>
  <c r="J190" i="1" s="1"/>
  <c r="J189" i="1" s="1"/>
  <c r="J188" i="1" s="1"/>
  <c r="I191" i="1"/>
  <c r="I190" i="1" s="1"/>
  <c r="I189" i="1" s="1"/>
  <c r="I188" i="1" s="1"/>
  <c r="H191" i="1"/>
  <c r="H190" i="1" s="1"/>
  <c r="H189" i="1" s="1"/>
  <c r="H188" i="1" s="1"/>
  <c r="I184" i="1"/>
  <c r="H184" i="1"/>
  <c r="I186" i="1"/>
  <c r="H186" i="1"/>
  <c r="I143" i="1"/>
  <c r="H144" i="1"/>
  <c r="H143" i="1" s="1"/>
  <c r="I139" i="1"/>
  <c r="H139" i="1"/>
  <c r="H138" i="1" s="1"/>
  <c r="I141" i="1"/>
  <c r="H141" i="1"/>
  <c r="I130" i="1"/>
  <c r="I129" i="1"/>
  <c r="H130" i="1"/>
  <c r="H129" i="1" s="1"/>
  <c r="I111" i="1" l="1"/>
  <c r="K111" i="1" s="1"/>
  <c r="K112" i="1"/>
  <c r="J159" i="1"/>
  <c r="K159" i="1" s="1"/>
  <c r="K160" i="1"/>
  <c r="I183" i="1"/>
  <c r="I182" i="1" s="1"/>
  <c r="I181" i="1" s="1"/>
  <c r="H183" i="1"/>
  <c r="H182" i="1" s="1"/>
  <c r="H181" i="1" s="1"/>
  <c r="I138" i="1"/>
  <c r="I118" i="1" l="1"/>
  <c r="I117" i="1" s="1"/>
  <c r="H118" i="1"/>
  <c r="H117" i="1" s="1"/>
  <c r="I115" i="1"/>
  <c r="I114" i="1" s="1"/>
  <c r="H115" i="1"/>
  <c r="H114" i="1" s="1"/>
  <c r="I88" i="1"/>
  <c r="I87" i="1" s="1"/>
  <c r="H88" i="1"/>
  <c r="H87" i="1" s="1"/>
  <c r="I83" i="1"/>
  <c r="H83" i="1"/>
  <c r="I81" i="1"/>
  <c r="H81" i="1"/>
  <c r="I75" i="1"/>
  <c r="I74" i="1" s="1"/>
  <c r="H75" i="1"/>
  <c r="H74" i="1" s="1"/>
  <c r="I67" i="1"/>
  <c r="H67" i="1"/>
  <c r="I65" i="1"/>
  <c r="H65" i="1"/>
  <c r="I62" i="1"/>
  <c r="I61" i="1" s="1"/>
  <c r="H62" i="1"/>
  <c r="H61" i="1" s="1"/>
  <c r="I59" i="1"/>
  <c r="I58" i="1" s="1"/>
  <c r="H59" i="1"/>
  <c r="H58" i="1" s="1"/>
  <c r="I54" i="1"/>
  <c r="H54" i="1"/>
  <c r="I52" i="1"/>
  <c r="H52" i="1"/>
  <c r="I49" i="1"/>
  <c r="H49" i="1"/>
  <c r="I47" i="1"/>
  <c r="H47" i="1"/>
  <c r="I44" i="1"/>
  <c r="H44" i="1"/>
  <c r="I42" i="1"/>
  <c r="H42" i="1"/>
  <c r="I38" i="1"/>
  <c r="I37" i="1" s="1"/>
  <c r="H38" i="1"/>
  <c r="H37" i="1" s="1"/>
  <c r="I35" i="1"/>
  <c r="I34" i="1" s="1"/>
  <c r="H35" i="1"/>
  <c r="H34" i="1" s="1"/>
  <c r="I32" i="1"/>
  <c r="H32" i="1"/>
  <c r="I30" i="1"/>
  <c r="H30" i="1"/>
  <c r="I27" i="1"/>
  <c r="I26" i="1" s="1"/>
  <c r="H27" i="1"/>
  <c r="H26" i="1" s="1"/>
  <c r="I24" i="1"/>
  <c r="I21" i="1" s="1"/>
  <c r="H24" i="1"/>
  <c r="H21" i="1" s="1"/>
  <c r="I19" i="1"/>
  <c r="I18" i="1" s="1"/>
  <c r="H19" i="1"/>
  <c r="H18" i="1" s="1"/>
  <c r="I16" i="1"/>
  <c r="H16" i="1"/>
  <c r="I14" i="1"/>
  <c r="H14" i="1"/>
  <c r="I9" i="1"/>
  <c r="H9" i="1"/>
  <c r="I11" i="1"/>
  <c r="H11" i="1"/>
  <c r="H13" i="1" l="1"/>
  <c r="H80" i="1"/>
  <c r="I8" i="1"/>
  <c r="I13" i="1"/>
  <c r="H41" i="1"/>
  <c r="H46" i="1"/>
  <c r="H51" i="1"/>
  <c r="H64" i="1"/>
  <c r="I80" i="1"/>
  <c r="I41" i="1"/>
  <c r="I46" i="1"/>
  <c r="I51" i="1"/>
  <c r="I64" i="1"/>
  <c r="H8" i="1"/>
  <c r="H29" i="1"/>
  <c r="I29" i="1"/>
  <c r="J297" i="1"/>
  <c r="J296" i="1" s="1"/>
  <c r="K296" i="1" s="1"/>
  <c r="J292" i="1"/>
  <c r="J291" i="1" s="1"/>
  <c r="J286" i="1"/>
  <c r="K286" i="1" s="1"/>
  <c r="J284" i="1"/>
  <c r="J272" i="1"/>
  <c r="J271" i="1" s="1"/>
  <c r="J262" i="1"/>
  <c r="K262" i="1" s="1"/>
  <c r="J267" i="1"/>
  <c r="K267" i="1" s="1"/>
  <c r="J265" i="1"/>
  <c r="K265" i="1" s="1"/>
  <c r="J251" i="1"/>
  <c r="J250" i="1" s="1"/>
  <c r="K250" i="1" s="1"/>
  <c r="J248" i="1"/>
  <c r="J247" i="1" s="1"/>
  <c r="K247" i="1" s="1"/>
  <c r="J239" i="1"/>
  <c r="K239" i="1" s="1"/>
  <c r="J235" i="1"/>
  <c r="K235" i="1" s="1"/>
  <c r="J233" i="1"/>
  <c r="K233" i="1" s="1"/>
  <c r="J230" i="1"/>
  <c r="K230" i="1" s="1"/>
  <c r="J227" i="1"/>
  <c r="J226" i="1" s="1"/>
  <c r="J224" i="1"/>
  <c r="J223" i="1" s="1"/>
  <c r="J221" i="1"/>
  <c r="K221" i="1" s="1"/>
  <c r="J219" i="1"/>
  <c r="K219" i="1" s="1"/>
  <c r="J216" i="1"/>
  <c r="J215" i="1" s="1"/>
  <c r="K215" i="1" s="1"/>
  <c r="J211" i="1"/>
  <c r="J213" i="1"/>
  <c r="K213" i="1" s="1"/>
  <c r="J208" i="1"/>
  <c r="J207" i="1" s="1"/>
  <c r="K207" i="1" s="1"/>
  <c r="J205" i="1"/>
  <c r="J204" i="1" s="1"/>
  <c r="J199" i="1"/>
  <c r="J198" i="1" s="1"/>
  <c r="J124" i="1"/>
  <c r="J123" i="1" s="1"/>
  <c r="J118" i="1"/>
  <c r="J117" i="1" s="1"/>
  <c r="K117" i="1" s="1"/>
  <c r="K109" i="1"/>
  <c r="J103" i="1"/>
  <c r="J102" i="1" s="1"/>
  <c r="J97" i="1"/>
  <c r="J96" i="1" s="1"/>
  <c r="J94" i="1"/>
  <c r="J93" i="1" s="1"/>
  <c r="J88" i="1"/>
  <c r="J87" i="1" s="1"/>
  <c r="K87" i="1" s="1"/>
  <c r="J83" i="1"/>
  <c r="K83" i="1" s="1"/>
  <c r="J81" i="1"/>
  <c r="K81" i="1" s="1"/>
  <c r="J78" i="1"/>
  <c r="J77" i="1" s="1"/>
  <c r="J75" i="1"/>
  <c r="J74" i="1" s="1"/>
  <c r="K74" i="1" s="1"/>
  <c r="J69" i="1"/>
  <c r="J67" i="1"/>
  <c r="K67" i="1" s="1"/>
  <c r="J65" i="1"/>
  <c r="K65" i="1" s="1"/>
  <c r="J62" i="1"/>
  <c r="K62" i="1" s="1"/>
  <c r="J59" i="1"/>
  <c r="K59" i="1" s="1"/>
  <c r="J52" i="1"/>
  <c r="K52" i="1" s="1"/>
  <c r="J49" i="1"/>
  <c r="J47" i="1"/>
  <c r="K47" i="1" s="1"/>
  <c r="J42" i="1"/>
  <c r="J41" i="1" s="1"/>
  <c r="J38" i="1"/>
  <c r="J37" i="1" s="1"/>
  <c r="K37" i="1" s="1"/>
  <c r="J32" i="1"/>
  <c r="K32" i="1" s="1"/>
  <c r="J30" i="1"/>
  <c r="K30" i="1" s="1"/>
  <c r="J24" i="1"/>
  <c r="J22" i="1"/>
  <c r="J16" i="1"/>
  <c r="K16" i="1" s="1"/>
  <c r="J14" i="1"/>
  <c r="K14" i="1" s="1"/>
  <c r="J11" i="1"/>
  <c r="K11" i="1" s="1"/>
  <c r="J9" i="1"/>
  <c r="H272" i="1"/>
  <c r="H271" i="1" s="1"/>
  <c r="H227" i="1"/>
  <c r="H226" i="1" s="1"/>
  <c r="H224" i="1"/>
  <c r="H223" i="1" s="1"/>
  <c r="H124" i="1"/>
  <c r="H123" i="1" s="1"/>
  <c r="H121" i="1"/>
  <c r="H120" i="1" s="1"/>
  <c r="H106" i="1"/>
  <c r="H105" i="1" s="1"/>
  <c r="H103" i="1"/>
  <c r="H102" i="1" s="1"/>
  <c r="H97" i="1"/>
  <c r="H96" i="1" s="1"/>
  <c r="H94" i="1"/>
  <c r="H93" i="1" s="1"/>
  <c r="H78" i="1"/>
  <c r="H77" i="1" s="1"/>
  <c r="K9" i="1"/>
  <c r="K10" i="1"/>
  <c r="K12" i="1"/>
  <c r="K15" i="1"/>
  <c r="K17" i="1"/>
  <c r="K18" i="1"/>
  <c r="K19" i="1"/>
  <c r="K20" i="1"/>
  <c r="K22" i="1"/>
  <c r="K23" i="1"/>
  <c r="K25" i="1"/>
  <c r="K26" i="1"/>
  <c r="K27" i="1"/>
  <c r="K28" i="1"/>
  <c r="K31" i="1"/>
  <c r="K33" i="1"/>
  <c r="K34" i="1"/>
  <c r="K35" i="1"/>
  <c r="K36" i="1"/>
  <c r="K39" i="1"/>
  <c r="K40" i="1"/>
  <c r="K43" i="1"/>
  <c r="K44" i="1"/>
  <c r="K45" i="1"/>
  <c r="K48" i="1"/>
  <c r="K49" i="1"/>
  <c r="K50" i="1"/>
  <c r="K53" i="1"/>
  <c r="K54" i="1"/>
  <c r="K55" i="1"/>
  <c r="K56" i="1"/>
  <c r="K57" i="1"/>
  <c r="K60" i="1"/>
  <c r="K63" i="1"/>
  <c r="K66" i="1"/>
  <c r="K68" i="1"/>
  <c r="K69" i="1"/>
  <c r="K70" i="1"/>
  <c r="K71" i="1"/>
  <c r="K72" i="1"/>
  <c r="K73" i="1"/>
  <c r="K76" i="1"/>
  <c r="K79" i="1"/>
  <c r="K82" i="1"/>
  <c r="K84" i="1"/>
  <c r="K85" i="1"/>
  <c r="K86" i="1"/>
  <c r="K89" i="1"/>
  <c r="K95" i="1"/>
  <c r="K98" i="1"/>
  <c r="K104" i="1"/>
  <c r="K107" i="1"/>
  <c r="K110" i="1"/>
  <c r="K114" i="1"/>
  <c r="K115" i="1"/>
  <c r="K116" i="1"/>
  <c r="K119" i="1"/>
  <c r="K122" i="1"/>
  <c r="K125" i="1"/>
  <c r="K126" i="1"/>
  <c r="K127" i="1"/>
  <c r="K128" i="1"/>
  <c r="K143" i="1"/>
  <c r="K144" i="1"/>
  <c r="K145" i="1"/>
  <c r="K156" i="1"/>
  <c r="K157" i="1"/>
  <c r="K158" i="1"/>
  <c r="K200" i="1"/>
  <c r="K205" i="1"/>
  <c r="K206" i="1"/>
  <c r="K209" i="1"/>
  <c r="K212" i="1"/>
  <c r="K214" i="1"/>
  <c r="K217" i="1"/>
  <c r="K220" i="1"/>
  <c r="K222" i="1"/>
  <c r="K225" i="1"/>
  <c r="K228" i="1"/>
  <c r="K231" i="1"/>
  <c r="K234" i="1"/>
  <c r="K236" i="1"/>
  <c r="K237" i="1"/>
  <c r="K238" i="1"/>
  <c r="K240" i="1"/>
  <c r="K241" i="1"/>
  <c r="K242" i="1"/>
  <c r="K243" i="1"/>
  <c r="K244" i="1"/>
  <c r="K245" i="1"/>
  <c r="K246" i="1"/>
  <c r="K249" i="1"/>
  <c r="K252" i="1"/>
  <c r="K253" i="1"/>
  <c r="K254" i="1"/>
  <c r="K255" i="1"/>
  <c r="K256" i="1"/>
  <c r="K257" i="1"/>
  <c r="K258" i="1"/>
  <c r="K263" i="1"/>
  <c r="K266" i="1"/>
  <c r="K268" i="1"/>
  <c r="K269" i="1"/>
  <c r="K270" i="1"/>
  <c r="K273" i="1"/>
  <c r="K275" i="1"/>
  <c r="K276" i="1"/>
  <c r="K277" i="1"/>
  <c r="K278" i="1"/>
  <c r="K279" i="1"/>
  <c r="K280" i="1"/>
  <c r="K281" i="1"/>
  <c r="K284" i="1"/>
  <c r="K285" i="1"/>
  <c r="K287" i="1"/>
  <c r="K288" i="1"/>
  <c r="K289" i="1"/>
  <c r="K293" i="1"/>
  <c r="K294" i="1"/>
  <c r="K295" i="1"/>
  <c r="K298" i="1"/>
  <c r="K292" i="1" l="1"/>
  <c r="K251" i="1"/>
  <c r="K198" i="1"/>
  <c r="H7" i="1"/>
  <c r="H6" i="1" s="1"/>
  <c r="K118" i="1"/>
  <c r="K41" i="1"/>
  <c r="K248" i="1"/>
  <c r="J13" i="1"/>
  <c r="K13" i="1" s="1"/>
  <c r="J29" i="1"/>
  <c r="K29" i="1" s="1"/>
  <c r="J21" i="1"/>
  <c r="K21" i="1" s="1"/>
  <c r="J64" i="1"/>
  <c r="K64" i="1" s="1"/>
  <c r="J210" i="1"/>
  <c r="K210" i="1" s="1"/>
  <c r="J232" i="1"/>
  <c r="K232" i="1" s="1"/>
  <c r="K88" i="1"/>
  <c r="J108" i="1"/>
  <c r="K108" i="1" s="1"/>
  <c r="K297" i="1"/>
  <c r="K216" i="1"/>
  <c r="K208" i="1"/>
  <c r="K75" i="1"/>
  <c r="J8" i="1"/>
  <c r="K42" i="1"/>
  <c r="J58" i="1"/>
  <c r="K58" i="1" s="1"/>
  <c r="J80" i="1"/>
  <c r="K80" i="1" s="1"/>
  <c r="K199" i="1"/>
  <c r="J283" i="1"/>
  <c r="J282" i="1" s="1"/>
  <c r="K211" i="1"/>
  <c r="K38" i="1"/>
  <c r="J51" i="1"/>
  <c r="K51" i="1" s="1"/>
  <c r="J61" i="1"/>
  <c r="K61" i="1" s="1"/>
  <c r="J218" i="1"/>
  <c r="K218" i="1" s="1"/>
  <c r="K291" i="1"/>
  <c r="J290" i="1"/>
  <c r="K290" i="1" s="1"/>
  <c r="J46" i="1"/>
  <c r="K46" i="1" s="1"/>
  <c r="J261" i="1"/>
  <c r="H260" i="1"/>
  <c r="H259" i="1" s="1"/>
  <c r="J229" i="1"/>
  <c r="K229" i="1" s="1"/>
  <c r="J264" i="1"/>
  <c r="K264" i="1" s="1"/>
  <c r="K204" i="1"/>
  <c r="K24" i="1"/>
  <c r="H193" i="1"/>
  <c r="I272" i="1"/>
  <c r="I227" i="1"/>
  <c r="I224" i="1"/>
  <c r="I121" i="1"/>
  <c r="I106" i="1"/>
  <c r="I97" i="1"/>
  <c r="I94" i="1"/>
  <c r="I93" i="1" s="1"/>
  <c r="I78" i="1"/>
  <c r="I77" i="1" s="1"/>
  <c r="K77" i="1" s="1"/>
  <c r="J194" i="1" l="1"/>
  <c r="J193" i="1" s="1"/>
  <c r="K193" i="1" s="1"/>
  <c r="K8" i="1"/>
  <c r="J7" i="1"/>
  <c r="J6" i="1" s="1"/>
  <c r="K283" i="1"/>
  <c r="K93" i="1"/>
  <c r="K78" i="1"/>
  <c r="K261" i="1"/>
  <c r="J260" i="1"/>
  <c r="J274" i="1"/>
  <c r="K274" i="1" s="1"/>
  <c r="K282" i="1"/>
  <c r="K105" i="1"/>
  <c r="K106" i="1"/>
  <c r="I223" i="1"/>
  <c r="K224" i="1"/>
  <c r="I120" i="1"/>
  <c r="K120" i="1" s="1"/>
  <c r="K121" i="1"/>
  <c r="I226" i="1"/>
  <c r="K226" i="1" s="1"/>
  <c r="K227" i="1"/>
  <c r="I271" i="1"/>
  <c r="K272" i="1"/>
  <c r="I96" i="1"/>
  <c r="K96" i="1" s="1"/>
  <c r="K97" i="1"/>
  <c r="K94" i="1"/>
  <c r="H299" i="1"/>
  <c r="K194" i="1" l="1"/>
  <c r="J259" i="1"/>
  <c r="I260" i="1"/>
  <c r="K260" i="1" s="1"/>
  <c r="K271" i="1"/>
  <c r="K223" i="1"/>
  <c r="I103" i="1"/>
  <c r="I124" i="1"/>
  <c r="I259" i="1" l="1"/>
  <c r="K259" i="1" s="1"/>
  <c r="I102" i="1"/>
  <c r="I7" i="1" s="1"/>
  <c r="K103" i="1"/>
  <c r="I193" i="1"/>
  <c r="I123" i="1"/>
  <c r="K123" i="1" s="1"/>
  <c r="K124" i="1"/>
  <c r="I6" i="1" l="1"/>
  <c r="I299" i="1" s="1"/>
  <c r="K102" i="1"/>
  <c r="K7" i="1" s="1"/>
  <c r="K6" i="1" l="1"/>
  <c r="J299" i="1"/>
  <c r="K299" i="1" s="1"/>
</calcChain>
</file>

<file path=xl/sharedStrings.xml><?xml version="1.0" encoding="utf-8"?>
<sst xmlns="http://schemas.openxmlformats.org/spreadsheetml/2006/main" count="2025" uniqueCount="221">
  <si>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</si>
  <si>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</si>
  <si>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</si>
  <si>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</si>
  <si>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</si>
  <si>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</si>
  <si>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</si>
  <si>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</si>
  <si>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</si>
  <si>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</si>
  <si>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</si>
  <si>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</si>
  <si>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</si>
  <si>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</si>
  <si>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</si>
  <si>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</si>
  <si>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</si>
  <si>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</si>
  <si>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</si>
  <si>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</si>
  <si>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</si>
  <si>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</si>
  <si>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</si>
  <si>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</si>
  <si>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</si>
  <si>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</si>
  <si>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</si>
  <si>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</si>
  <si>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</si>
  <si>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</si>
  <si>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</si>
  <si>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</si>
  <si>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</si>
  <si>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</si>
  <si>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</si>
  <si>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</si>
  <si>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</si>
  <si>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</si>
  <si>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</si>
  <si>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</si>
  <si>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</si>
  <si>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</si>
  <si>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</si>
  <si>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</si>
  <si>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</si>
  <si>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</si>
  <si>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</si>
  <si>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</si>
  <si>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</si>
  <si>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</si>
  <si>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</si>
  <si>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</si>
  <si>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</si>
  <si>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</si>
  <si>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</si>
  <si>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</si>
  <si>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</si>
  <si>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</si>
  <si>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</si>
  <si>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</si>
  <si>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</si>
  <si>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</si>
  <si>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</si>
  <si>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</si>
  <si>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</si>
  <si>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</si>
  <si>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</si>
  <si>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</si>
  <si>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</si>
  <si>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</si>
  <si>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</si>
  <si>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</si>
  <si>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</si>
  <si>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</si>
  <si>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</si>
  <si>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</si>
  <si>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</si>
  <si>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</si>
  <si>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</si>
  <si>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</si>
  <si>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</si>
  <si>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</si>
  <si>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</si>
  <si>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</si>
  <si>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</si>
  <si>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</si>
  <si>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</si>
  <si>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</si>
  <si>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</si>
  <si>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</si>
  <si>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</si>
  <si>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</si>
  <si>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</si>
  <si>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</si>
  <si>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</si>
  <si>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</si>
  <si>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</si>
  <si>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</si>
  <si>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</si>
  <si>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</si>
  <si>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</si>
  <si>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</si>
  <si>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</si>
  <si>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</si>
  <si>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</si>
  <si>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</si>
  <si>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</si>
  <si>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</si>
  <si>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</si>
  <si>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</si>
  <si>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</si>
  <si>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</si>
  <si>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</si>
  <si>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</si>
  <si>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S3440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</si>
  <si>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</si>
  <si>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</si>
  <si>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</si>
  <si>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</si>
  <si>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</si>
  <si>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</si>
  <si>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</si>
  <si>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</si>
  <si>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</si>
  <si>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</si>
  <si>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</si>
  <si>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</si>
  <si>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</si>
  <si>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</si>
  <si>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</si>
  <si>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</si>
  <si>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</si>
  <si>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</si>
  <si>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</si>
  <si>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</si>
  <si>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</si>
  <si>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</si>
  <si>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</si>
  <si>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</si>
  <si>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</si>
  <si>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</si>
  <si>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</si>
  <si>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</si>
  <si>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</si>
  <si>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</si>
  <si>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</si>
  <si>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</si>
  <si>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</si>
  <si>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</si>
  <si>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</si>
  <si>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</si>
  <si>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</si>
  <si>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</si>
  <si>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</si>
  <si>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</si>
  <si>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</si>
  <si>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</si>
  <si>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</si>
  <si>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</si>
  <si>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</si>
  <si>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</si>
  <si>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</si>
  <si>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</si>
  <si>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</si>
  <si>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</si>
  <si>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</si>
  <si>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</si>
  <si>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</si>
  <si>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</si>
  <si>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</si>
  <si>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</si>
  <si>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</si>
  <si>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</si>
  <si>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</si>
  <si>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</si>
  <si>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</si>
  <si>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</si>
  <si>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</si>
  <si>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</si>
  <si>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</si>
  <si>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</si>
  <si>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</si>
  <si>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</si>
  <si>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</si>
  <si>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</si>
  <si>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</si>
  <si>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</si>
  <si>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</si>
  <si>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</si>
  <si>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</si>
  <si>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Мероприятия в сфере коммунального хозяйства</t>
  </si>
  <si>
    <t>Процент исполнения к уточненной бюджетной росписи</t>
  </si>
  <si>
    <t>Распределение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за 1 квартал 2025 года</t>
  </si>
  <si>
    <t>Утверждено на 2025 год</t>
  </si>
  <si>
    <t>Уточненная бюджетная роспись                   на 2025 год</t>
  </si>
  <si>
    <t>Кассовое исполнение за 1 квартал                       2025 года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</si>
  <si>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</si>
  <si>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</si>
  <si>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</si>
  <si>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</si>
  <si>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Д0820</t>
  </si>
  <si>
    <t>Обеспечение сохранности автмобильных дорог местного значения и условий безопасности движения по ним</t>
  </si>
  <si>
    <t>SД040</t>
  </si>
  <si>
    <t>Подпрограмма развитие культуры и сохранение культурного наследия Рогнединского района</t>
  </si>
  <si>
    <t>Мероприятия по охране, сохранению и популизации культурного наследия</t>
  </si>
  <si>
    <t>82410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</si>
  <si>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</si>
  <si>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</si>
  <si>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</si>
  <si>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53030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</si>
  <si>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</si>
  <si>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</si>
  <si>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Мероприятия по землеустройству и землепользованию</t>
  </si>
  <si>
    <t>Оповещение населения об опасностях, возникающих при ведении военных действий и возникновении чрезвучайных ситуаций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</si>
  <si>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</si>
  <si>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R0820</t>
  </si>
  <si>
    <t>S3480</t>
  </si>
  <si>
    <t>Приобретение специализированной техники для предприятий жилищно-коммунального комплекса</t>
  </si>
  <si>
    <t>Благойстройство территории МБДОУ Рогнединский детский сад "Солнышко"</t>
  </si>
  <si>
    <t>S5871</t>
  </si>
  <si>
    <t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15 апреля 2025 года № 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</si>
</sst>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0"/>
  <sheetViews>
    <sheetView tabSelected="1" view="pageBreakPreview" topLeftCell="A31" zoomScale="78" zoomScaleNormal="100" zoomScaleSheetLayoutView="78" workbookViewId="0">
      <selection activeCell="N1" sqref="N1:N2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34" t="s">
        <v>220</v>
      </c>
      <c r="H1" s="34"/>
      <c r="I1" s="34"/>
      <c r="J1" s="34"/>
      <c r="K1" s="34"/>
    </row>
    <row r="2" spans="1:11" ht="48" customHeight="1" x14ac:dyDescent="0.2">
      <c r="A2" s="32" t="s">
        <v>192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5" customHeight="1" x14ac:dyDescent="0.2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71.2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193</v>
      </c>
      <c r="I4" s="13" t="s">
        <v>194</v>
      </c>
      <c r="J4" s="15" t="s">
        <v>195</v>
      </c>
      <c r="K4" s="16" t="s">
        <v>191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183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H7+H155+H159+H181+H188</f>
        <v>145054359.38</v>
      </c>
      <c r="I6" s="7">
        <f t="shared" ref="I6:J6" si="0">I7+I155+I159+I181+I188</f>
        <v>167329360.38</v>
      </c>
      <c r="J6" s="7">
        <f t="shared" si="0"/>
        <v>20358968.949999999</v>
      </c>
      <c r="K6" s="7">
        <f>J6/I6*100</f>
        <v>12.167003390059811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H8+H13+H18+H21+H26+H29+H34+H37+H41+H46+H51+H58+H61+H64+H74+H80+H87+H93+H96+H102+H105+H108+H117+H120+H123+H126+H129+H132+H138+H143+H152+H90+H99+H111+H114+H77</f>
        <v>117131704.97999999</v>
      </c>
      <c r="I7" s="7">
        <f>I8+I13+I18+I21+I26+I29+I34+I37+I41+I46+I51+I58+I61+I64+I74+I80+I87+I93+I96+I102+I105+I108+I117+I120+I123+I126+I129+I132+I138+I143+I152+I90+I99+I111+I114+I77+I135+I146+I149</f>
        <v>139300322.97999999</v>
      </c>
      <c r="J7" s="7">
        <f>J8+J13+J18+J21+J26+J29+J34+J37+J41+J46+J51+J58+J61+J64+J74+J80+J87+J93+J96+J102+J105+J108+J117+J120+J123+J126+J129+J132+J138+J143+J152+J90+J99+J111+J114+J77+J135+J146+J149</f>
        <v>14485007.49</v>
      </c>
      <c r="K7" s="7">
        <f>K8+K13+K18+K21+K26+K29+K34+K37+K41+K46+K51+K58+K61+K64+K74+K80+K87+K93+K96+K102+K105+K108+K117+K120+K123+K126+K129+K132+K138+K143+K152</f>
        <v>521.16202024139977</v>
      </c>
    </row>
    <row r="8" spans="1:11" ht="274.5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f>H9+H11</f>
        <v>641307</v>
      </c>
      <c r="I8" s="11">
        <f>I9+I11</f>
        <v>641307</v>
      </c>
      <c r="J8" s="11">
        <f>J9+J11</f>
        <v>137184.25999999998</v>
      </c>
      <c r="K8" s="7">
        <f t="shared" ref="K8:K70" si="1">J8/I8*100</f>
        <v>21.391355466258748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f>H10</f>
        <v>580438</v>
      </c>
      <c r="I9" s="11">
        <f>I10</f>
        <v>580438</v>
      </c>
      <c r="J9" s="11">
        <f>J10</f>
        <v>135069.96</v>
      </c>
      <c r="K9" s="7">
        <f t="shared" si="1"/>
        <v>23.270351010788403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580438</v>
      </c>
      <c r="I10" s="11">
        <v>580438</v>
      </c>
      <c r="J10" s="11">
        <v>135069.96</v>
      </c>
      <c r="K10" s="7">
        <f t="shared" si="1"/>
        <v>23.270351010788403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f>H12</f>
        <v>60869</v>
      </c>
      <c r="I11" s="11">
        <f>I12</f>
        <v>60869</v>
      </c>
      <c r="J11" s="11">
        <f>J12</f>
        <v>2114.3000000000002</v>
      </c>
      <c r="K11" s="7">
        <f t="shared" si="1"/>
        <v>3.4735251113046055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60869</v>
      </c>
      <c r="I12" s="11">
        <v>60869</v>
      </c>
      <c r="J12" s="11">
        <v>2114.3000000000002</v>
      </c>
      <c r="K12" s="7">
        <f t="shared" si="1"/>
        <v>3.4735251113046055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f>H14+H16</f>
        <v>641707</v>
      </c>
      <c r="I13" s="11">
        <f>I14+I16</f>
        <v>641707</v>
      </c>
      <c r="J13" s="11">
        <f>J14+J16</f>
        <v>128403.52</v>
      </c>
      <c r="K13" s="7">
        <f t="shared" si="1"/>
        <v>20.009680430476841</v>
      </c>
    </row>
    <row r="14" spans="1:11" ht="9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f>H15</f>
        <v>501203</v>
      </c>
      <c r="I14" s="11">
        <f>I15</f>
        <v>517692</v>
      </c>
      <c r="J14" s="11">
        <f>J15</f>
        <v>117347.3</v>
      </c>
      <c r="K14" s="7">
        <f t="shared" si="1"/>
        <v>22.667396830547894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501203</v>
      </c>
      <c r="I15" s="11">
        <v>517692</v>
      </c>
      <c r="J15" s="11">
        <v>117347.3</v>
      </c>
      <c r="K15" s="7">
        <f t="shared" si="1"/>
        <v>22.667396830547894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f>H17</f>
        <v>140504</v>
      </c>
      <c r="I16" s="11">
        <f>I17</f>
        <v>124015</v>
      </c>
      <c r="J16" s="11">
        <f>J17</f>
        <v>11056.22</v>
      </c>
      <c r="K16" s="7">
        <f t="shared" si="1"/>
        <v>8.9152279966133126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140504</v>
      </c>
      <c r="I17" s="11">
        <v>124015</v>
      </c>
      <c r="J17" s="11">
        <v>11056.22</v>
      </c>
      <c r="K17" s="7">
        <f t="shared" si="1"/>
        <v>8.9152279966133126</v>
      </c>
    </row>
    <row r="18" spans="1:11" ht="207.6" customHeight="1" x14ac:dyDescent="0.2">
      <c r="A18" s="9" t="s">
        <v>182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f>H19</f>
        <v>123566.9</v>
      </c>
      <c r="I18" s="11">
        <f>I19</f>
        <v>123566.9</v>
      </c>
      <c r="J18" s="11">
        <v>0</v>
      </c>
      <c r="K18" s="7">
        <f t="shared" si="1"/>
        <v>0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f>H20</f>
        <v>123566.9</v>
      </c>
      <c r="I19" s="11">
        <f>I20</f>
        <v>123566.9</v>
      </c>
      <c r="J19" s="11">
        <v>0</v>
      </c>
      <c r="K19" s="7">
        <f t="shared" si="1"/>
        <v>0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123566.9</v>
      </c>
      <c r="I20" s="11">
        <v>123566.9</v>
      </c>
      <c r="J20" s="11">
        <v>0</v>
      </c>
      <c r="K20" s="7">
        <f t="shared" si="1"/>
        <v>0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f>H22+H24</f>
        <v>68400</v>
      </c>
      <c r="I21" s="11">
        <f>I22+I24</f>
        <v>68400</v>
      </c>
      <c r="J21" s="11">
        <f>J22+J24</f>
        <v>19100</v>
      </c>
      <c r="K21" s="7">
        <f t="shared" si="1"/>
        <v>27.923976608187136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2100</v>
      </c>
      <c r="K22" s="7">
        <f t="shared" si="1"/>
        <v>25</v>
      </c>
    </row>
    <row r="23" spans="1:11" ht="38.25" customHeight="1" x14ac:dyDescent="0.2">
      <c r="A23" s="9" t="s">
        <v>58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>
        <v>310</v>
      </c>
      <c r="H23" s="11">
        <v>8400</v>
      </c>
      <c r="I23" s="11">
        <v>8400</v>
      </c>
      <c r="J23" s="11">
        <v>2100</v>
      </c>
      <c r="K23" s="7">
        <f t="shared" si="1"/>
        <v>25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f>H25</f>
        <v>60000</v>
      </c>
      <c r="I24" s="11">
        <f>I25</f>
        <v>60000</v>
      </c>
      <c r="J24" s="11">
        <f>J25</f>
        <v>17000</v>
      </c>
      <c r="K24" s="7">
        <f t="shared" si="1"/>
        <v>28.333333333333332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60000</v>
      </c>
      <c r="I25" s="11">
        <v>60000</v>
      </c>
      <c r="J25" s="11">
        <v>17000</v>
      </c>
      <c r="K25" s="7">
        <f t="shared" si="1"/>
        <v>28.333333333333332</v>
      </c>
    </row>
    <row r="26" spans="1:11" ht="60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f>H27</f>
        <v>68800</v>
      </c>
      <c r="I26" s="11">
        <f>I27</f>
        <v>68800</v>
      </c>
      <c r="J26" s="11">
        <v>0</v>
      </c>
      <c r="K26" s="7">
        <f t="shared" si="1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f>H28</f>
        <v>68800</v>
      </c>
      <c r="I27" s="11">
        <f>I28</f>
        <v>68800</v>
      </c>
      <c r="J27" s="11">
        <v>0</v>
      </c>
      <c r="K27" s="7">
        <f t="shared" si="1"/>
        <v>0</v>
      </c>
    </row>
    <row r="28" spans="1:11" ht="36" customHeight="1" x14ac:dyDescent="0.2">
      <c r="A28" s="9" t="s">
        <v>58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>
        <v>310</v>
      </c>
      <c r="H28" s="11">
        <v>68800</v>
      </c>
      <c r="I28" s="11">
        <v>68800</v>
      </c>
      <c r="J28" s="11">
        <v>0</v>
      </c>
      <c r="K28" s="7">
        <f t="shared" si="1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f>H30+H32</f>
        <v>961961</v>
      </c>
      <c r="I29" s="11">
        <f>I30+I32</f>
        <v>961961</v>
      </c>
      <c r="J29" s="11">
        <f>J30+J32</f>
        <v>137456.08000000002</v>
      </c>
      <c r="K29" s="7">
        <f t="shared" si="1"/>
        <v>14.289153094564128</v>
      </c>
    </row>
    <row r="30" spans="1:11" ht="107.25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f>H31</f>
        <v>675091</v>
      </c>
      <c r="I30" s="11">
        <f>I31</f>
        <v>675091</v>
      </c>
      <c r="J30" s="11">
        <f>J31</f>
        <v>127635.69</v>
      </c>
      <c r="K30" s="7">
        <f t="shared" si="1"/>
        <v>18.906442242601369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675091</v>
      </c>
      <c r="I31" s="11">
        <v>675091</v>
      </c>
      <c r="J31" s="11">
        <v>127635.69</v>
      </c>
      <c r="K31" s="7">
        <f t="shared" si="1"/>
        <v>18.906442242601369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f>H33</f>
        <v>286870</v>
      </c>
      <c r="I32" s="11">
        <f>I33</f>
        <v>286870</v>
      </c>
      <c r="J32" s="11">
        <f>J33</f>
        <v>9820.39</v>
      </c>
      <c r="K32" s="7">
        <f t="shared" si="1"/>
        <v>3.4232892948025238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286870</v>
      </c>
      <c r="I33" s="11">
        <v>286870</v>
      </c>
      <c r="J33" s="11">
        <v>9820.39</v>
      </c>
      <c r="K33" s="7">
        <f t="shared" si="1"/>
        <v>3.4232892948025238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f>H35</f>
        <v>54000</v>
      </c>
      <c r="I34" s="11">
        <f>I35</f>
        <v>54000</v>
      </c>
      <c r="J34" s="11">
        <v>0</v>
      </c>
      <c r="K34" s="7">
        <f t="shared" si="1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f>H36</f>
        <v>54000</v>
      </c>
      <c r="I35" s="11">
        <f>I36</f>
        <v>54000</v>
      </c>
      <c r="J35" s="11">
        <v>0</v>
      </c>
      <c r="K35" s="7">
        <f t="shared" si="1"/>
        <v>0</v>
      </c>
    </row>
    <row r="36" spans="1:11" ht="55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54000</v>
      </c>
      <c r="I36" s="11">
        <v>54000</v>
      </c>
      <c r="J36" s="11">
        <v>0</v>
      </c>
      <c r="K36" s="7">
        <f t="shared" si="1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f>H38</f>
        <v>9551839</v>
      </c>
      <c r="I37" s="11">
        <f>I38</f>
        <v>8688339</v>
      </c>
      <c r="J37" s="11">
        <f>J38</f>
        <v>1688519.71</v>
      </c>
      <c r="K37" s="7">
        <f t="shared" si="1"/>
        <v>19.434321220661392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f>H39+H40</f>
        <v>9551839</v>
      </c>
      <c r="I38" s="11">
        <f>I39+I40</f>
        <v>8688339</v>
      </c>
      <c r="J38" s="11">
        <f>J39+J40</f>
        <v>1688519.71</v>
      </c>
      <c r="K38" s="7">
        <f t="shared" si="1"/>
        <v>19.434321220661392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6364666</v>
      </c>
      <c r="I39" s="11">
        <v>5501166</v>
      </c>
      <c r="J39" s="11">
        <v>839925</v>
      </c>
      <c r="K39" s="7">
        <f t="shared" si="1"/>
        <v>15.26812679348342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3187173</v>
      </c>
      <c r="I40" s="11">
        <v>3187173</v>
      </c>
      <c r="J40" s="11">
        <v>848594.71</v>
      </c>
      <c r="K40" s="7">
        <f t="shared" si="1"/>
        <v>26.62531058088155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f>H42+H44</f>
        <v>64131</v>
      </c>
      <c r="I41" s="11">
        <f>I42+I44</f>
        <v>64131</v>
      </c>
      <c r="J41" s="11">
        <f>J42+J44</f>
        <v>10798.23</v>
      </c>
      <c r="K41" s="7">
        <f t="shared" si="1"/>
        <v>16.837769565420778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f>H43</f>
        <v>43633</v>
      </c>
      <c r="I42" s="11">
        <f>I43</f>
        <v>43633</v>
      </c>
      <c r="J42" s="11">
        <f>J43</f>
        <v>10798.23</v>
      </c>
      <c r="K42" s="7">
        <f t="shared" si="1"/>
        <v>24.747851396878509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43633</v>
      </c>
      <c r="I43" s="11">
        <v>43633</v>
      </c>
      <c r="J43" s="11">
        <v>10798.23</v>
      </c>
      <c r="K43" s="7">
        <f t="shared" si="1"/>
        <v>24.747851396878509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f>H45</f>
        <v>20498</v>
      </c>
      <c r="I44" s="11">
        <f>I45</f>
        <v>20498</v>
      </c>
      <c r="J44" s="11">
        <v>0</v>
      </c>
      <c r="K44" s="7">
        <f t="shared" si="1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20498</v>
      </c>
      <c r="I45" s="11">
        <v>20498</v>
      </c>
      <c r="J45" s="11">
        <v>0</v>
      </c>
      <c r="K45" s="7">
        <f t="shared" si="1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f>H47+H49</f>
        <v>320654</v>
      </c>
      <c r="I46" s="11">
        <f>I47+I49</f>
        <v>320654</v>
      </c>
      <c r="J46" s="11">
        <f>J47+J49</f>
        <v>54610.92</v>
      </c>
      <c r="K46" s="7">
        <f t="shared" si="1"/>
        <v>17.031105178790845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f>H48</f>
        <v>195245</v>
      </c>
      <c r="I47" s="11">
        <f>I48</f>
        <v>195245</v>
      </c>
      <c r="J47" s="11">
        <f>J48</f>
        <v>43310.78</v>
      </c>
      <c r="K47" s="7">
        <f t="shared" si="1"/>
        <v>22.182785730748549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195245</v>
      </c>
      <c r="I48" s="11">
        <v>195245</v>
      </c>
      <c r="J48" s="11">
        <v>43310.78</v>
      </c>
      <c r="K48" s="7">
        <f t="shared" si="1"/>
        <v>22.182785730748549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f>H50</f>
        <v>125409</v>
      </c>
      <c r="I49" s="11">
        <f>I50</f>
        <v>125409</v>
      </c>
      <c r="J49" s="11">
        <f>J50</f>
        <v>11300.14</v>
      </c>
      <c r="K49" s="7">
        <f t="shared" si="1"/>
        <v>9.010629221188271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125409</v>
      </c>
      <c r="I50" s="11">
        <v>125409</v>
      </c>
      <c r="J50" s="11">
        <v>11300.14</v>
      </c>
      <c r="K50" s="7">
        <f t="shared" si="1"/>
        <v>9.010629221188271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f>H52+H54</f>
        <v>407615</v>
      </c>
      <c r="I51" s="11">
        <f>I52+I54</f>
        <v>407615</v>
      </c>
      <c r="J51" s="11">
        <f>J52+J54</f>
        <v>89271.94</v>
      </c>
      <c r="K51" s="7">
        <f t="shared" si="1"/>
        <v>21.901043877188034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f>H53</f>
        <v>363676</v>
      </c>
      <c r="I52" s="11">
        <f>I53</f>
        <v>363676</v>
      </c>
      <c r="J52" s="11">
        <f>J53</f>
        <v>89271.94</v>
      </c>
      <c r="K52" s="7">
        <f t="shared" si="1"/>
        <v>24.54710786524269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363676</v>
      </c>
      <c r="I53" s="11">
        <v>363676</v>
      </c>
      <c r="J53" s="11">
        <v>89271.94</v>
      </c>
      <c r="K53" s="7">
        <f t="shared" si="1"/>
        <v>24.54710786524269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f>H55</f>
        <v>43939</v>
      </c>
      <c r="I54" s="11">
        <f>I55</f>
        <v>43939</v>
      </c>
      <c r="J54" s="11">
        <v>0</v>
      </c>
      <c r="K54" s="7">
        <f t="shared" si="1"/>
        <v>0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43939</v>
      </c>
      <c r="I55" s="11">
        <v>43939</v>
      </c>
      <c r="J55" s="11">
        <v>0</v>
      </c>
      <c r="K55" s="7">
        <f t="shared" si="1"/>
        <v>0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7" t="e">
        <f t="shared" si="1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7" t="e">
        <f t="shared" si="1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f t="shared" ref="H58:J59" si="2">H59</f>
        <v>4850</v>
      </c>
      <c r="I58" s="11">
        <f t="shared" si="2"/>
        <v>4850</v>
      </c>
      <c r="J58" s="11">
        <f t="shared" si="2"/>
        <v>4850</v>
      </c>
      <c r="K58" s="7">
        <f t="shared" si="1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f t="shared" si="2"/>
        <v>4850</v>
      </c>
      <c r="I59" s="11">
        <f t="shared" si="2"/>
        <v>4850</v>
      </c>
      <c r="J59" s="11">
        <f t="shared" si="2"/>
        <v>4850</v>
      </c>
      <c r="K59" s="7">
        <f t="shared" si="1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4850</v>
      </c>
      <c r="I60" s="11">
        <v>4850</v>
      </c>
      <c r="J60" s="11">
        <v>4850</v>
      </c>
      <c r="K60" s="7">
        <f t="shared" si="1"/>
        <v>100</v>
      </c>
    </row>
    <row r="61" spans="1:11" ht="80.099999999999994" customHeight="1" x14ac:dyDescent="0.2">
      <c r="A61" s="9" t="s">
        <v>68</v>
      </c>
      <c r="B61" s="3" t="s">
        <v>16</v>
      </c>
      <c r="C61" s="3" t="s">
        <v>18</v>
      </c>
      <c r="D61" s="3" t="s">
        <v>19</v>
      </c>
      <c r="E61" s="3" t="s">
        <v>20</v>
      </c>
      <c r="F61" s="3" t="s">
        <v>69</v>
      </c>
      <c r="G61" s="10" t="s">
        <v>0</v>
      </c>
      <c r="H61" s="11">
        <f t="shared" ref="H61:J62" si="3">H62</f>
        <v>1967623</v>
      </c>
      <c r="I61" s="11">
        <f t="shared" si="3"/>
        <v>1967623</v>
      </c>
      <c r="J61" s="11">
        <f t="shared" si="3"/>
        <v>375859.94</v>
      </c>
      <c r="K61" s="7">
        <f t="shared" si="1"/>
        <v>19.102233507130176</v>
      </c>
    </row>
    <row r="62" spans="1:11" ht="127.9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 t="s">
        <v>69</v>
      </c>
      <c r="G62" s="3" t="s">
        <v>30</v>
      </c>
      <c r="H62" s="11">
        <f t="shared" si="3"/>
        <v>1967623</v>
      </c>
      <c r="I62" s="11">
        <f t="shared" si="3"/>
        <v>1967623</v>
      </c>
      <c r="J62" s="11">
        <f t="shared" si="3"/>
        <v>375859.94</v>
      </c>
      <c r="K62" s="7">
        <f t="shared" si="1"/>
        <v>19.102233507130176</v>
      </c>
    </row>
    <row r="63" spans="1:11" ht="48.95" customHeight="1" x14ac:dyDescent="0.2">
      <c r="A63" s="9" t="s">
        <v>31</v>
      </c>
      <c r="B63" s="3" t="s">
        <v>16</v>
      </c>
      <c r="C63" s="3" t="s">
        <v>18</v>
      </c>
      <c r="D63" s="3" t="s">
        <v>19</v>
      </c>
      <c r="E63" s="3" t="s">
        <v>20</v>
      </c>
      <c r="F63" s="3" t="s">
        <v>69</v>
      </c>
      <c r="G63" s="3" t="s">
        <v>32</v>
      </c>
      <c r="H63" s="11">
        <v>1967623</v>
      </c>
      <c r="I63" s="11">
        <v>1967623</v>
      </c>
      <c r="J63" s="11">
        <v>375859.94</v>
      </c>
      <c r="K63" s="7">
        <f t="shared" si="1"/>
        <v>19.102233507130176</v>
      </c>
    </row>
    <row r="64" spans="1:11" ht="48.95" customHeight="1" x14ac:dyDescent="0.2">
      <c r="A64" s="9" t="s">
        <v>70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71</v>
      </c>
      <c r="G64" s="10" t="s">
        <v>0</v>
      </c>
      <c r="H64" s="11">
        <f>H65+H67+H69</f>
        <v>23982666</v>
      </c>
      <c r="I64" s="11">
        <f>I65+I67+I69</f>
        <v>23982665.800000001</v>
      </c>
      <c r="J64" s="11">
        <f>J65+J67+J69</f>
        <v>4927935.1400000006</v>
      </c>
      <c r="K64" s="7">
        <f t="shared" si="1"/>
        <v>20.547903978214134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71</v>
      </c>
      <c r="G65" s="3" t="s">
        <v>30</v>
      </c>
      <c r="H65" s="11">
        <f>H66</f>
        <v>19359086</v>
      </c>
      <c r="I65" s="11">
        <f>I66</f>
        <v>19359086</v>
      </c>
      <c r="J65" s="11">
        <f>J66</f>
        <v>3538797.83</v>
      </c>
      <c r="K65" s="7">
        <f t="shared" si="1"/>
        <v>18.279777413045224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71</v>
      </c>
      <c r="G66" s="3" t="s">
        <v>32</v>
      </c>
      <c r="H66" s="11">
        <v>19359086</v>
      </c>
      <c r="I66" s="11">
        <v>19359086</v>
      </c>
      <c r="J66" s="11">
        <v>3538797.83</v>
      </c>
      <c r="K66" s="7">
        <f t="shared" si="1"/>
        <v>18.279777413045224</v>
      </c>
    </row>
    <row r="67" spans="1:11" ht="48.95" customHeight="1" x14ac:dyDescent="0.2">
      <c r="A67" s="9" t="s">
        <v>33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3" t="s">
        <v>34</v>
      </c>
      <c r="H67" s="11">
        <f>H68</f>
        <v>4448332</v>
      </c>
      <c r="I67" s="11">
        <f>I68</f>
        <v>4448331.8</v>
      </c>
      <c r="J67" s="11">
        <f>J68</f>
        <v>1309578.31</v>
      </c>
      <c r="K67" s="7">
        <f t="shared" si="1"/>
        <v>29.4397623396708</v>
      </c>
    </row>
    <row r="68" spans="1:11" ht="64.5" customHeight="1" x14ac:dyDescent="0.2">
      <c r="A68" s="9" t="s">
        <v>35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36</v>
      </c>
      <c r="H68" s="11">
        <v>4448332</v>
      </c>
      <c r="I68" s="11">
        <v>4448331.8</v>
      </c>
      <c r="J68" s="11">
        <v>1309578.31</v>
      </c>
      <c r="K68" s="7">
        <f t="shared" si="1"/>
        <v>29.4397623396708</v>
      </c>
    </row>
    <row r="69" spans="1:11" ht="15" customHeight="1" x14ac:dyDescent="0.2">
      <c r="A69" s="9" t="s">
        <v>72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73</v>
      </c>
      <c r="H69" s="11">
        <v>175248</v>
      </c>
      <c r="I69" s="11">
        <v>175248</v>
      </c>
      <c r="J69" s="11">
        <f>J70</f>
        <v>79559</v>
      </c>
      <c r="K69" s="7">
        <f t="shared" si="1"/>
        <v>45.397950333242029</v>
      </c>
    </row>
    <row r="70" spans="1:11" ht="32.25" customHeight="1" x14ac:dyDescent="0.2">
      <c r="A70" s="9" t="s">
        <v>74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75</v>
      </c>
      <c r="H70" s="11">
        <v>175248</v>
      </c>
      <c r="I70" s="11">
        <v>175248</v>
      </c>
      <c r="J70" s="11">
        <v>79559</v>
      </c>
      <c r="K70" s="7">
        <f t="shared" si="1"/>
        <v>45.397950333242029</v>
      </c>
    </row>
    <row r="71" spans="1:11" ht="48.75" hidden="1" customHeight="1" x14ac:dyDescent="0.2">
      <c r="A71" s="9" t="s">
        <v>76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77</v>
      </c>
      <c r="G71" s="10" t="s">
        <v>0</v>
      </c>
      <c r="H71" s="11">
        <v>0</v>
      </c>
      <c r="I71" s="11">
        <v>0</v>
      </c>
      <c r="J71" s="11">
        <v>0</v>
      </c>
      <c r="K71" s="7" t="e">
        <f t="shared" ref="K71:K146" si="4">J71/I71*100</f>
        <v>#DIV/0!</v>
      </c>
    </row>
    <row r="72" spans="1:11" ht="48.75" hidden="1" customHeight="1" x14ac:dyDescent="0.2">
      <c r="A72" s="9" t="s">
        <v>33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77</v>
      </c>
      <c r="G72" s="3" t="s">
        <v>34</v>
      </c>
      <c r="H72" s="11">
        <v>0</v>
      </c>
      <c r="I72" s="11">
        <v>0</v>
      </c>
      <c r="J72" s="11">
        <v>0</v>
      </c>
      <c r="K72" s="7" t="e">
        <f t="shared" si="4"/>
        <v>#DIV/0!</v>
      </c>
    </row>
    <row r="73" spans="1:11" ht="64.5" hidden="1" customHeight="1" x14ac:dyDescent="0.2">
      <c r="A73" s="9" t="s">
        <v>35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77</v>
      </c>
      <c r="G73" s="3" t="s">
        <v>36</v>
      </c>
      <c r="H73" s="11">
        <v>0</v>
      </c>
      <c r="I73" s="11">
        <v>0</v>
      </c>
      <c r="J73" s="11">
        <v>0</v>
      </c>
      <c r="K73" s="7" t="e">
        <f t="shared" si="4"/>
        <v>#DIV/0!</v>
      </c>
    </row>
    <row r="74" spans="1:11" ht="32.25" customHeight="1" x14ac:dyDescent="0.2">
      <c r="A74" s="9" t="s">
        <v>78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79</v>
      </c>
      <c r="G74" s="10" t="s">
        <v>0</v>
      </c>
      <c r="H74" s="11">
        <f t="shared" ref="H74:J75" si="5">H75</f>
        <v>4090978</v>
      </c>
      <c r="I74" s="11">
        <f t="shared" si="5"/>
        <v>4090978</v>
      </c>
      <c r="J74" s="11">
        <f t="shared" si="5"/>
        <v>670490.84</v>
      </c>
      <c r="K74" s="7">
        <f t="shared" si="4"/>
        <v>16.389500016866382</v>
      </c>
    </row>
    <row r="75" spans="1:11" ht="64.5" customHeight="1" x14ac:dyDescent="0.2">
      <c r="A75" s="9" t="s">
        <v>23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79</v>
      </c>
      <c r="G75" s="3" t="s">
        <v>24</v>
      </c>
      <c r="H75" s="11">
        <f t="shared" si="5"/>
        <v>4090978</v>
      </c>
      <c r="I75" s="11">
        <f t="shared" si="5"/>
        <v>4090978</v>
      </c>
      <c r="J75" s="11">
        <f t="shared" si="5"/>
        <v>670490.84</v>
      </c>
      <c r="K75" s="7">
        <f t="shared" si="4"/>
        <v>16.389500016866382</v>
      </c>
    </row>
    <row r="76" spans="1:11" ht="32.25" customHeight="1" x14ac:dyDescent="0.2">
      <c r="A76" s="9" t="s">
        <v>25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79</v>
      </c>
      <c r="G76" s="3" t="s">
        <v>26</v>
      </c>
      <c r="H76" s="11">
        <v>4090978</v>
      </c>
      <c r="I76" s="11">
        <v>4090978</v>
      </c>
      <c r="J76" s="11">
        <v>670490.84</v>
      </c>
      <c r="K76" s="7">
        <f t="shared" si="4"/>
        <v>16.389500016866382</v>
      </c>
    </row>
    <row r="77" spans="1:11" ht="32.25" customHeight="1" x14ac:dyDescent="0.2">
      <c r="A77" s="9" t="s">
        <v>80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81</v>
      </c>
      <c r="G77" s="10" t="s">
        <v>0</v>
      </c>
      <c r="H77" s="11">
        <f t="shared" ref="H77:J78" si="6">H78</f>
        <v>4205378</v>
      </c>
      <c r="I77" s="11">
        <f t="shared" si="6"/>
        <v>4205378</v>
      </c>
      <c r="J77" s="11">
        <f t="shared" si="6"/>
        <v>921489.6</v>
      </c>
      <c r="K77" s="7">
        <f t="shared" si="4"/>
        <v>21.912170558746443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81</v>
      </c>
      <c r="G78" s="3" t="s">
        <v>24</v>
      </c>
      <c r="H78" s="11">
        <f t="shared" si="6"/>
        <v>4205378</v>
      </c>
      <c r="I78" s="11">
        <f t="shared" si="6"/>
        <v>4205378</v>
      </c>
      <c r="J78" s="11">
        <f t="shared" si="6"/>
        <v>921489.6</v>
      </c>
      <c r="K78" s="7">
        <f t="shared" si="4"/>
        <v>21.912170558746443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81</v>
      </c>
      <c r="G79" s="3" t="s">
        <v>26</v>
      </c>
      <c r="H79" s="11">
        <v>4205378</v>
      </c>
      <c r="I79" s="11">
        <v>4205378</v>
      </c>
      <c r="J79" s="11">
        <v>921489.6</v>
      </c>
      <c r="K79" s="7">
        <f t="shared" si="4"/>
        <v>21.912170558746443</v>
      </c>
    </row>
    <row r="80" spans="1:11" ht="32.25" customHeight="1" x14ac:dyDescent="0.2">
      <c r="A80" s="9" t="s">
        <v>82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83</v>
      </c>
      <c r="G80" s="10" t="s">
        <v>0</v>
      </c>
      <c r="H80" s="11">
        <f>H81+H83</f>
        <v>5254708.68</v>
      </c>
      <c r="I80" s="11">
        <f>I81+I83</f>
        <v>5254708.68</v>
      </c>
      <c r="J80" s="11">
        <f>J81+J83</f>
        <v>963876.75</v>
      </c>
      <c r="K80" s="7">
        <f t="shared" si="4"/>
        <v>18.343105368878415</v>
      </c>
    </row>
    <row r="81" spans="1:11" ht="127.9" customHeight="1" x14ac:dyDescent="0.2">
      <c r="A81" s="9" t="s">
        <v>29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83</v>
      </c>
      <c r="G81" s="3" t="s">
        <v>30</v>
      </c>
      <c r="H81" s="11">
        <f>H82</f>
        <v>4205163</v>
      </c>
      <c r="I81" s="11">
        <f>I82</f>
        <v>4205163</v>
      </c>
      <c r="J81" s="11">
        <f>J82</f>
        <v>740331.14</v>
      </c>
      <c r="K81" s="7">
        <f t="shared" si="4"/>
        <v>17.605289973301868</v>
      </c>
    </row>
    <row r="82" spans="1:11" ht="32.25" customHeight="1" x14ac:dyDescent="0.2">
      <c r="A82" s="9" t="s">
        <v>84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83</v>
      </c>
      <c r="G82" s="3" t="s">
        <v>85</v>
      </c>
      <c r="H82" s="11">
        <v>4205163</v>
      </c>
      <c r="I82" s="11">
        <v>4205163</v>
      </c>
      <c r="J82" s="11">
        <v>740331.14</v>
      </c>
      <c r="K82" s="7">
        <f t="shared" si="4"/>
        <v>17.605289973301868</v>
      </c>
    </row>
    <row r="83" spans="1:11" ht="48.95" customHeight="1" x14ac:dyDescent="0.2">
      <c r="A83" s="9" t="s">
        <v>33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3" t="s">
        <v>34</v>
      </c>
      <c r="H83" s="11">
        <f>H84</f>
        <v>1049545.68</v>
      </c>
      <c r="I83" s="11">
        <f>I84</f>
        <v>1049545.68</v>
      </c>
      <c r="J83" s="11">
        <f>J84</f>
        <v>223545.61</v>
      </c>
      <c r="K83" s="7">
        <f t="shared" si="4"/>
        <v>21.29927398681685</v>
      </c>
    </row>
    <row r="84" spans="1:11" ht="62.25" customHeight="1" x14ac:dyDescent="0.2">
      <c r="A84" s="9" t="s">
        <v>35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36</v>
      </c>
      <c r="H84" s="11">
        <v>1049545.68</v>
      </c>
      <c r="I84" s="11">
        <v>1049545.68</v>
      </c>
      <c r="J84" s="11">
        <v>223545.61</v>
      </c>
      <c r="K84" s="7">
        <f t="shared" si="4"/>
        <v>21.29927398681685</v>
      </c>
    </row>
    <row r="85" spans="1:11" ht="1.5" hidden="1" customHeight="1" x14ac:dyDescent="0.2">
      <c r="A85" s="9" t="s">
        <v>72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73</v>
      </c>
      <c r="H85" s="11">
        <v>0</v>
      </c>
      <c r="I85" s="11">
        <v>0</v>
      </c>
      <c r="J85" s="11">
        <v>0</v>
      </c>
      <c r="K85" s="7" t="e">
        <f t="shared" si="4"/>
        <v>#DIV/0!</v>
      </c>
    </row>
    <row r="86" spans="1:11" ht="32.25" hidden="1" customHeight="1" x14ac:dyDescent="0.2">
      <c r="A86" s="9" t="s">
        <v>74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75</v>
      </c>
      <c r="H86" s="11">
        <v>0</v>
      </c>
      <c r="I86" s="11">
        <v>0</v>
      </c>
      <c r="J86" s="11">
        <v>0</v>
      </c>
      <c r="K86" s="7" t="e">
        <f t="shared" si="4"/>
        <v>#DIV/0!</v>
      </c>
    </row>
    <row r="87" spans="1:11" ht="48.95" customHeight="1" x14ac:dyDescent="0.2">
      <c r="A87" s="9" t="s">
        <v>86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87</v>
      </c>
      <c r="G87" s="10" t="s">
        <v>0</v>
      </c>
      <c r="H87" s="11">
        <f t="shared" ref="H87:J88" si="7">H88</f>
        <v>2780683</v>
      </c>
      <c r="I87" s="11">
        <f t="shared" si="7"/>
        <v>2780683</v>
      </c>
      <c r="J87" s="11">
        <f t="shared" si="7"/>
        <v>454241.58</v>
      </c>
      <c r="K87" s="7">
        <f t="shared" si="4"/>
        <v>16.335611790340717</v>
      </c>
    </row>
    <row r="88" spans="1:11" ht="64.5" customHeight="1" x14ac:dyDescent="0.2">
      <c r="A88" s="9" t="s">
        <v>23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87</v>
      </c>
      <c r="G88" s="3" t="s">
        <v>24</v>
      </c>
      <c r="H88" s="11">
        <f t="shared" si="7"/>
        <v>2780683</v>
      </c>
      <c r="I88" s="11">
        <f t="shared" si="7"/>
        <v>2780683</v>
      </c>
      <c r="J88" s="11">
        <f t="shared" si="7"/>
        <v>454241.58</v>
      </c>
      <c r="K88" s="7">
        <f t="shared" si="4"/>
        <v>16.335611790340717</v>
      </c>
    </row>
    <row r="89" spans="1:11" ht="32.25" customHeight="1" x14ac:dyDescent="0.2">
      <c r="A89" s="9" t="s">
        <v>25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87</v>
      </c>
      <c r="G89" s="3" t="s">
        <v>26</v>
      </c>
      <c r="H89" s="11">
        <v>2780683</v>
      </c>
      <c r="I89" s="11">
        <v>2780683</v>
      </c>
      <c r="J89" s="11">
        <v>454241.58</v>
      </c>
      <c r="K89" s="7">
        <f t="shared" si="4"/>
        <v>16.335611790340717</v>
      </c>
    </row>
    <row r="90" spans="1:11" ht="39.75" customHeight="1" x14ac:dyDescent="0.2">
      <c r="A90" s="24" t="s">
        <v>212</v>
      </c>
      <c r="B90" s="25" t="s">
        <v>16</v>
      </c>
      <c r="C90" s="25" t="s">
        <v>18</v>
      </c>
      <c r="D90" s="25" t="s">
        <v>19</v>
      </c>
      <c r="E90" s="25" t="s">
        <v>20</v>
      </c>
      <c r="F90" s="25">
        <v>80910</v>
      </c>
      <c r="G90" s="26" t="s">
        <v>0</v>
      </c>
      <c r="H90" s="27">
        <f t="shared" ref="H90:I91" si="8">H91</f>
        <v>245000</v>
      </c>
      <c r="I90" s="27">
        <f t="shared" si="8"/>
        <v>245000</v>
      </c>
      <c r="J90" s="11">
        <f>J91</f>
        <v>245000</v>
      </c>
      <c r="K90" s="7">
        <f t="shared" si="4"/>
        <v>100</v>
      </c>
    </row>
    <row r="91" spans="1:11" ht="43.5" customHeight="1" x14ac:dyDescent="0.2">
      <c r="A91" s="12" t="s">
        <v>33</v>
      </c>
      <c r="B91" s="13" t="s">
        <v>16</v>
      </c>
      <c r="C91" s="13" t="s">
        <v>18</v>
      </c>
      <c r="D91" s="13" t="s">
        <v>19</v>
      </c>
      <c r="E91" s="13" t="s">
        <v>20</v>
      </c>
      <c r="F91" s="13">
        <v>80910</v>
      </c>
      <c r="G91" s="13" t="s">
        <v>34</v>
      </c>
      <c r="H91" s="21">
        <f t="shared" si="8"/>
        <v>245000</v>
      </c>
      <c r="I91" s="21">
        <f t="shared" si="8"/>
        <v>245000</v>
      </c>
      <c r="J91" s="11">
        <f>J92</f>
        <v>245000</v>
      </c>
      <c r="K91" s="7">
        <f t="shared" si="4"/>
        <v>100</v>
      </c>
    </row>
    <row r="92" spans="1:11" ht="45.75" customHeight="1" x14ac:dyDescent="0.2">
      <c r="A92" s="12" t="s">
        <v>35</v>
      </c>
      <c r="B92" s="13" t="s">
        <v>16</v>
      </c>
      <c r="C92" s="13" t="s">
        <v>18</v>
      </c>
      <c r="D92" s="13" t="s">
        <v>19</v>
      </c>
      <c r="E92" s="13" t="s">
        <v>20</v>
      </c>
      <c r="F92" s="13">
        <v>80910</v>
      </c>
      <c r="G92" s="13" t="s">
        <v>36</v>
      </c>
      <c r="H92" s="21">
        <v>245000</v>
      </c>
      <c r="I92" s="11">
        <v>245000</v>
      </c>
      <c r="J92" s="11">
        <v>245000</v>
      </c>
      <c r="K92" s="7">
        <f t="shared" si="4"/>
        <v>100</v>
      </c>
    </row>
    <row r="93" spans="1:11" ht="80.099999999999994" customHeight="1" x14ac:dyDescent="0.2">
      <c r="A93" s="9" t="s">
        <v>88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89</v>
      </c>
      <c r="G93" s="10" t="s">
        <v>0</v>
      </c>
      <c r="H93" s="11">
        <f t="shared" ref="H93:J94" si="9">H94</f>
        <v>460521.81</v>
      </c>
      <c r="I93" s="11">
        <f t="shared" si="9"/>
        <v>460521.81</v>
      </c>
      <c r="J93" s="11">
        <f t="shared" si="9"/>
        <v>0</v>
      </c>
      <c r="K93" s="7">
        <f t="shared" si="4"/>
        <v>0</v>
      </c>
    </row>
    <row r="94" spans="1:11" ht="48.95" customHeight="1" x14ac:dyDescent="0.2">
      <c r="A94" s="9" t="s">
        <v>33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89</v>
      </c>
      <c r="G94" s="3" t="s">
        <v>34</v>
      </c>
      <c r="H94" s="11">
        <f t="shared" si="9"/>
        <v>460521.81</v>
      </c>
      <c r="I94" s="11">
        <f t="shared" si="9"/>
        <v>460521.81</v>
      </c>
      <c r="J94" s="11">
        <f t="shared" si="9"/>
        <v>0</v>
      </c>
      <c r="K94" s="7">
        <f t="shared" si="4"/>
        <v>0</v>
      </c>
    </row>
    <row r="95" spans="1:11" ht="64.5" customHeight="1" x14ac:dyDescent="0.2">
      <c r="A95" s="9" t="s">
        <v>35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89</v>
      </c>
      <c r="G95" s="3" t="s">
        <v>36</v>
      </c>
      <c r="H95" s="11">
        <v>460521.81</v>
      </c>
      <c r="I95" s="11">
        <v>460521.81</v>
      </c>
      <c r="J95" s="11">
        <v>0</v>
      </c>
      <c r="K95" s="7">
        <f t="shared" si="4"/>
        <v>0</v>
      </c>
    </row>
    <row r="96" spans="1:11" ht="48.95" customHeight="1" x14ac:dyDescent="0.2">
      <c r="A96" s="9" t="s">
        <v>90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91</v>
      </c>
      <c r="G96" s="10" t="s">
        <v>0</v>
      </c>
      <c r="H96" s="11">
        <f t="shared" ref="H96:J97" si="10">H97</f>
        <v>56200</v>
      </c>
      <c r="I96" s="11">
        <f t="shared" si="10"/>
        <v>56200</v>
      </c>
      <c r="J96" s="11">
        <f t="shared" si="10"/>
        <v>9348</v>
      </c>
      <c r="K96" s="7">
        <f t="shared" si="4"/>
        <v>16.633451957295371</v>
      </c>
    </row>
    <row r="97" spans="1:11" ht="48.95" customHeight="1" x14ac:dyDescent="0.2">
      <c r="A97" s="9" t="s">
        <v>33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91</v>
      </c>
      <c r="G97" s="3" t="s">
        <v>34</v>
      </c>
      <c r="H97" s="11">
        <f t="shared" si="10"/>
        <v>56200</v>
      </c>
      <c r="I97" s="11">
        <f t="shared" si="10"/>
        <v>56200</v>
      </c>
      <c r="J97" s="11">
        <f t="shared" si="10"/>
        <v>9348</v>
      </c>
      <c r="K97" s="7">
        <f t="shared" si="4"/>
        <v>16.633451957295371</v>
      </c>
    </row>
    <row r="98" spans="1:11" ht="64.5" customHeight="1" x14ac:dyDescent="0.2">
      <c r="A98" s="9" t="s">
        <v>35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91</v>
      </c>
      <c r="G98" s="3" t="s">
        <v>36</v>
      </c>
      <c r="H98" s="11">
        <v>56200</v>
      </c>
      <c r="I98" s="11">
        <v>56200</v>
      </c>
      <c r="J98" s="11">
        <v>9348</v>
      </c>
      <c r="K98" s="7">
        <f t="shared" si="4"/>
        <v>16.633451957295371</v>
      </c>
    </row>
    <row r="99" spans="1:11" ht="64.5" customHeight="1" x14ac:dyDescent="0.2">
      <c r="A99" s="12" t="s">
        <v>213</v>
      </c>
      <c r="B99" s="13" t="s">
        <v>16</v>
      </c>
      <c r="C99" s="13" t="s">
        <v>18</v>
      </c>
      <c r="D99" s="13" t="s">
        <v>19</v>
      </c>
      <c r="E99" s="13" t="s">
        <v>20</v>
      </c>
      <c r="F99" s="13">
        <v>81200</v>
      </c>
      <c r="G99" s="22" t="s">
        <v>0</v>
      </c>
      <c r="H99" s="14">
        <f>H100</f>
        <v>277312.32</v>
      </c>
      <c r="I99" s="14">
        <f>I100</f>
        <v>277312.32</v>
      </c>
      <c r="J99" s="11"/>
      <c r="K99" s="7"/>
    </row>
    <row r="100" spans="1:11" ht="42.75" customHeight="1" x14ac:dyDescent="0.2">
      <c r="A100" s="12" t="s">
        <v>33</v>
      </c>
      <c r="B100" s="13" t="s">
        <v>16</v>
      </c>
      <c r="C100" s="13" t="s">
        <v>18</v>
      </c>
      <c r="D100" s="13" t="s">
        <v>19</v>
      </c>
      <c r="E100" s="13" t="s">
        <v>20</v>
      </c>
      <c r="F100" s="13">
        <v>81200</v>
      </c>
      <c r="G100" s="13" t="s">
        <v>34</v>
      </c>
      <c r="H100" s="14">
        <f>H101</f>
        <v>277312.32</v>
      </c>
      <c r="I100" s="14">
        <f>I101</f>
        <v>277312.32</v>
      </c>
      <c r="J100" s="11"/>
      <c r="K100" s="7"/>
    </row>
    <row r="101" spans="1:11" ht="46.5" customHeight="1" x14ac:dyDescent="0.2">
      <c r="A101" s="12" t="s">
        <v>35</v>
      </c>
      <c r="B101" s="13" t="s">
        <v>16</v>
      </c>
      <c r="C101" s="13" t="s">
        <v>18</v>
      </c>
      <c r="D101" s="13" t="s">
        <v>19</v>
      </c>
      <c r="E101" s="13" t="s">
        <v>20</v>
      </c>
      <c r="F101" s="13">
        <v>81200</v>
      </c>
      <c r="G101" s="13" t="s">
        <v>36</v>
      </c>
      <c r="H101" s="14">
        <v>277312.32</v>
      </c>
      <c r="I101" s="14">
        <v>277312.32</v>
      </c>
      <c r="J101" s="11"/>
      <c r="K101" s="7"/>
    </row>
    <row r="102" spans="1:11" ht="144.4" customHeight="1" x14ac:dyDescent="0.2">
      <c r="A102" s="9" t="s">
        <v>92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93</v>
      </c>
      <c r="G102" s="10" t="s">
        <v>0</v>
      </c>
      <c r="H102" s="11">
        <f t="shared" ref="H102:J103" si="11">H103</f>
        <v>186020</v>
      </c>
      <c r="I102" s="11">
        <f t="shared" si="11"/>
        <v>186020</v>
      </c>
      <c r="J102" s="11">
        <f t="shared" si="11"/>
        <v>186020</v>
      </c>
      <c r="K102" s="7">
        <f t="shared" si="4"/>
        <v>100</v>
      </c>
    </row>
    <row r="103" spans="1:11" ht="28.5" customHeight="1" x14ac:dyDescent="0.2">
      <c r="A103" s="9" t="s">
        <v>72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93</v>
      </c>
      <c r="G103" s="3" t="s">
        <v>73</v>
      </c>
      <c r="H103" s="11">
        <f t="shared" si="11"/>
        <v>186020</v>
      </c>
      <c r="I103" s="11">
        <f t="shared" si="11"/>
        <v>186020</v>
      </c>
      <c r="J103" s="11">
        <f t="shared" si="11"/>
        <v>186020</v>
      </c>
      <c r="K103" s="7">
        <f t="shared" si="4"/>
        <v>100</v>
      </c>
    </row>
    <row r="104" spans="1:11" ht="96.6" customHeight="1" x14ac:dyDescent="0.2">
      <c r="A104" s="9" t="s">
        <v>94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93</v>
      </c>
      <c r="G104" s="3" t="s">
        <v>95</v>
      </c>
      <c r="H104" s="11">
        <v>186020</v>
      </c>
      <c r="I104" s="11">
        <v>186020</v>
      </c>
      <c r="J104" s="11">
        <v>186020</v>
      </c>
      <c r="K104" s="7">
        <f t="shared" si="4"/>
        <v>100</v>
      </c>
    </row>
    <row r="105" spans="1:11" ht="40.5" customHeight="1" x14ac:dyDescent="0.2">
      <c r="A105" s="12" t="s">
        <v>190</v>
      </c>
      <c r="B105" s="13" t="s">
        <v>16</v>
      </c>
      <c r="C105" s="13" t="s">
        <v>18</v>
      </c>
      <c r="D105" s="13" t="s">
        <v>19</v>
      </c>
      <c r="E105" s="13" t="s">
        <v>20</v>
      </c>
      <c r="F105" s="13">
        <v>81740</v>
      </c>
      <c r="G105" s="13"/>
      <c r="H105" s="14">
        <f>H106</f>
        <v>173527</v>
      </c>
      <c r="I105" s="14">
        <f>I106</f>
        <v>173527</v>
      </c>
      <c r="J105" s="11">
        <v>0</v>
      </c>
      <c r="K105" s="7">
        <f t="shared" si="4"/>
        <v>0</v>
      </c>
    </row>
    <row r="106" spans="1:11" ht="64.5" customHeight="1" x14ac:dyDescent="0.2">
      <c r="A106" s="12" t="s">
        <v>33</v>
      </c>
      <c r="B106" s="13" t="s">
        <v>16</v>
      </c>
      <c r="C106" s="13" t="s">
        <v>18</v>
      </c>
      <c r="D106" s="13" t="s">
        <v>19</v>
      </c>
      <c r="E106" s="13" t="s">
        <v>20</v>
      </c>
      <c r="F106" s="13">
        <v>81740</v>
      </c>
      <c r="G106" s="13">
        <v>200</v>
      </c>
      <c r="H106" s="14">
        <f>H107</f>
        <v>173527</v>
      </c>
      <c r="I106" s="14">
        <f>I107</f>
        <v>173527</v>
      </c>
      <c r="J106" s="11">
        <v>0</v>
      </c>
      <c r="K106" s="7">
        <f t="shared" si="4"/>
        <v>0</v>
      </c>
    </row>
    <row r="107" spans="1:11" ht="64.5" customHeight="1" x14ac:dyDescent="0.2">
      <c r="A107" s="12" t="s">
        <v>35</v>
      </c>
      <c r="B107" s="13" t="s">
        <v>16</v>
      </c>
      <c r="C107" s="13" t="s">
        <v>18</v>
      </c>
      <c r="D107" s="13" t="s">
        <v>19</v>
      </c>
      <c r="E107" s="13" t="s">
        <v>20</v>
      </c>
      <c r="F107" s="13">
        <v>81740</v>
      </c>
      <c r="G107" s="13">
        <v>240</v>
      </c>
      <c r="H107" s="14">
        <v>173527</v>
      </c>
      <c r="I107" s="14">
        <v>173527</v>
      </c>
      <c r="J107" s="11">
        <v>0</v>
      </c>
      <c r="K107" s="7">
        <f t="shared" si="4"/>
        <v>0</v>
      </c>
    </row>
    <row r="108" spans="1:11" ht="80.099999999999994" customHeight="1" x14ac:dyDescent="0.2">
      <c r="A108" s="9" t="s">
        <v>97</v>
      </c>
      <c r="B108" s="3" t="s">
        <v>16</v>
      </c>
      <c r="C108" s="3" t="s">
        <v>18</v>
      </c>
      <c r="D108" s="3" t="s">
        <v>19</v>
      </c>
      <c r="E108" s="3" t="s">
        <v>20</v>
      </c>
      <c r="F108" s="3" t="s">
        <v>98</v>
      </c>
      <c r="G108" s="10" t="s">
        <v>0</v>
      </c>
      <c r="H108" s="11">
        <v>17153</v>
      </c>
      <c r="I108" s="11">
        <v>17153</v>
      </c>
      <c r="J108" s="11">
        <f>J109</f>
        <v>2418.1799999999998</v>
      </c>
      <c r="K108" s="7">
        <f t="shared" si="4"/>
        <v>14.097708855593774</v>
      </c>
    </row>
    <row r="109" spans="1:11" ht="48.95" customHeight="1" x14ac:dyDescent="0.2">
      <c r="A109" s="9" t="s">
        <v>33</v>
      </c>
      <c r="B109" s="3" t="s">
        <v>16</v>
      </c>
      <c r="C109" s="3" t="s">
        <v>18</v>
      </c>
      <c r="D109" s="3" t="s">
        <v>19</v>
      </c>
      <c r="E109" s="3" t="s">
        <v>20</v>
      </c>
      <c r="F109" s="3" t="s">
        <v>98</v>
      </c>
      <c r="G109" s="3" t="s">
        <v>34</v>
      </c>
      <c r="H109" s="11">
        <v>17153</v>
      </c>
      <c r="I109" s="11">
        <v>17153</v>
      </c>
      <c r="J109" s="11">
        <v>2418.1799999999998</v>
      </c>
      <c r="K109" s="7">
        <f t="shared" si="4"/>
        <v>14.097708855593774</v>
      </c>
    </row>
    <row r="110" spans="1:11" ht="64.5" customHeight="1" x14ac:dyDescent="0.2">
      <c r="A110" s="9" t="s">
        <v>35</v>
      </c>
      <c r="B110" s="3" t="s">
        <v>16</v>
      </c>
      <c r="C110" s="3" t="s">
        <v>18</v>
      </c>
      <c r="D110" s="3" t="s">
        <v>19</v>
      </c>
      <c r="E110" s="3" t="s">
        <v>20</v>
      </c>
      <c r="F110" s="3" t="s">
        <v>98</v>
      </c>
      <c r="G110" s="3" t="s">
        <v>36</v>
      </c>
      <c r="H110" s="11">
        <v>17153</v>
      </c>
      <c r="I110" s="11">
        <v>17153</v>
      </c>
      <c r="J110" s="11">
        <v>2103.3000000000002</v>
      </c>
      <c r="K110" s="7">
        <f t="shared" si="4"/>
        <v>12.261994986299774</v>
      </c>
    </row>
    <row r="111" spans="1:11" ht="81" customHeight="1" x14ac:dyDescent="0.2">
      <c r="A111" s="28" t="s">
        <v>214</v>
      </c>
      <c r="B111" s="29" t="s">
        <v>16</v>
      </c>
      <c r="C111" s="29" t="s">
        <v>18</v>
      </c>
      <c r="D111" s="29" t="s">
        <v>19</v>
      </c>
      <c r="E111" s="29" t="s">
        <v>20</v>
      </c>
      <c r="F111" s="29">
        <v>81990</v>
      </c>
      <c r="G111" s="29"/>
      <c r="H111" s="30">
        <f t="shared" ref="H111:J112" si="12">H112</f>
        <v>2032217</v>
      </c>
      <c r="I111" s="30">
        <f t="shared" si="12"/>
        <v>2032217</v>
      </c>
      <c r="J111" s="30">
        <f t="shared" si="12"/>
        <v>361108.8</v>
      </c>
      <c r="K111" s="7">
        <f t="shared" si="4"/>
        <v>17.769204765042314</v>
      </c>
    </row>
    <row r="112" spans="1:11" ht="45" customHeight="1" x14ac:dyDescent="0.2">
      <c r="A112" s="23" t="s">
        <v>33</v>
      </c>
      <c r="B112" s="29" t="s">
        <v>16</v>
      </c>
      <c r="C112" s="29" t="s">
        <v>18</v>
      </c>
      <c r="D112" s="29" t="s">
        <v>19</v>
      </c>
      <c r="E112" s="29" t="s">
        <v>20</v>
      </c>
      <c r="F112" s="29">
        <v>81990</v>
      </c>
      <c r="G112" s="29">
        <v>200</v>
      </c>
      <c r="H112" s="30">
        <f t="shared" si="12"/>
        <v>2032217</v>
      </c>
      <c r="I112" s="30">
        <f t="shared" si="12"/>
        <v>2032217</v>
      </c>
      <c r="J112" s="30">
        <f t="shared" si="12"/>
        <v>361108.8</v>
      </c>
      <c r="K112" s="7">
        <f t="shared" si="4"/>
        <v>17.769204765042314</v>
      </c>
    </row>
    <row r="113" spans="1:11" ht="41.25" customHeight="1" x14ac:dyDescent="0.2">
      <c r="A113" s="23" t="s">
        <v>35</v>
      </c>
      <c r="B113" s="29" t="s">
        <v>16</v>
      </c>
      <c r="C113" s="29" t="s">
        <v>18</v>
      </c>
      <c r="D113" s="29" t="s">
        <v>19</v>
      </c>
      <c r="E113" s="29" t="s">
        <v>20</v>
      </c>
      <c r="F113" s="29">
        <v>81990</v>
      </c>
      <c r="G113" s="29">
        <v>240</v>
      </c>
      <c r="H113" s="30">
        <v>2032217</v>
      </c>
      <c r="I113" s="30">
        <v>2032217</v>
      </c>
      <c r="J113" s="11">
        <v>361108.8</v>
      </c>
      <c r="K113" s="7">
        <f t="shared" si="4"/>
        <v>17.769204765042314</v>
      </c>
    </row>
    <row r="114" spans="1:11" ht="32.25" customHeight="1" x14ac:dyDescent="0.2">
      <c r="A114" s="9" t="s">
        <v>99</v>
      </c>
      <c r="B114" s="3" t="s">
        <v>16</v>
      </c>
      <c r="C114" s="3" t="s">
        <v>18</v>
      </c>
      <c r="D114" s="3" t="s">
        <v>19</v>
      </c>
      <c r="E114" s="3" t="s">
        <v>20</v>
      </c>
      <c r="F114" s="3" t="s">
        <v>100</v>
      </c>
      <c r="G114" s="10" t="s">
        <v>0</v>
      </c>
      <c r="H114" s="11">
        <f>H115</f>
        <v>30000</v>
      </c>
      <c r="I114" s="11">
        <f>I115</f>
        <v>30000</v>
      </c>
      <c r="J114" s="11">
        <v>0</v>
      </c>
      <c r="K114" s="7">
        <f t="shared" si="4"/>
        <v>0</v>
      </c>
    </row>
    <row r="115" spans="1:11" ht="48.95" customHeight="1" x14ac:dyDescent="0.2">
      <c r="A115" s="9" t="s">
        <v>33</v>
      </c>
      <c r="B115" s="3" t="s">
        <v>16</v>
      </c>
      <c r="C115" s="3" t="s">
        <v>18</v>
      </c>
      <c r="D115" s="3" t="s">
        <v>19</v>
      </c>
      <c r="E115" s="3" t="s">
        <v>20</v>
      </c>
      <c r="F115" s="3" t="s">
        <v>100</v>
      </c>
      <c r="G115" s="3" t="s">
        <v>34</v>
      </c>
      <c r="H115" s="11">
        <f>H116</f>
        <v>30000</v>
      </c>
      <c r="I115" s="11">
        <f>I116</f>
        <v>30000</v>
      </c>
      <c r="J115" s="11">
        <v>0</v>
      </c>
      <c r="K115" s="7">
        <f t="shared" si="4"/>
        <v>0</v>
      </c>
    </row>
    <row r="116" spans="1:11" ht="64.5" customHeight="1" x14ac:dyDescent="0.2">
      <c r="A116" s="9" t="s">
        <v>35</v>
      </c>
      <c r="B116" s="3" t="s">
        <v>16</v>
      </c>
      <c r="C116" s="3" t="s">
        <v>18</v>
      </c>
      <c r="D116" s="3" t="s">
        <v>19</v>
      </c>
      <c r="E116" s="3" t="s">
        <v>20</v>
      </c>
      <c r="F116" s="3" t="s">
        <v>100</v>
      </c>
      <c r="G116" s="3" t="s">
        <v>36</v>
      </c>
      <c r="H116" s="11">
        <v>30000</v>
      </c>
      <c r="I116" s="11">
        <v>30000</v>
      </c>
      <c r="J116" s="11">
        <v>0</v>
      </c>
      <c r="K116" s="7">
        <f t="shared" si="4"/>
        <v>0</v>
      </c>
    </row>
    <row r="117" spans="1:11" ht="48.95" customHeight="1" x14ac:dyDescent="0.2">
      <c r="A117" s="9" t="s">
        <v>101</v>
      </c>
      <c r="B117" s="3" t="s">
        <v>16</v>
      </c>
      <c r="C117" s="3" t="s">
        <v>18</v>
      </c>
      <c r="D117" s="3" t="s">
        <v>19</v>
      </c>
      <c r="E117" s="3" t="s">
        <v>20</v>
      </c>
      <c r="F117" s="3" t="s">
        <v>102</v>
      </c>
      <c r="G117" s="10" t="s">
        <v>0</v>
      </c>
      <c r="H117" s="11">
        <f t="shared" ref="H117:J118" si="13">H118</f>
        <v>1893641</v>
      </c>
      <c r="I117" s="11">
        <f t="shared" si="13"/>
        <v>1893641</v>
      </c>
      <c r="J117" s="11">
        <f t="shared" si="13"/>
        <v>312482</v>
      </c>
      <c r="K117" s="7">
        <f t="shared" si="4"/>
        <v>16.501649467876963</v>
      </c>
    </row>
    <row r="118" spans="1:11" ht="32.25" customHeight="1" x14ac:dyDescent="0.2">
      <c r="A118" s="9" t="s">
        <v>46</v>
      </c>
      <c r="B118" s="3" t="s">
        <v>16</v>
      </c>
      <c r="C118" s="3" t="s">
        <v>18</v>
      </c>
      <c r="D118" s="3" t="s">
        <v>19</v>
      </c>
      <c r="E118" s="3" t="s">
        <v>20</v>
      </c>
      <c r="F118" s="3" t="s">
        <v>102</v>
      </c>
      <c r="G118" s="3" t="s">
        <v>47</v>
      </c>
      <c r="H118" s="11">
        <f t="shared" si="13"/>
        <v>1893641</v>
      </c>
      <c r="I118" s="11">
        <f t="shared" si="13"/>
        <v>1893641</v>
      </c>
      <c r="J118" s="11">
        <f t="shared" si="13"/>
        <v>312482</v>
      </c>
      <c r="K118" s="7">
        <f t="shared" si="4"/>
        <v>16.501649467876963</v>
      </c>
    </row>
    <row r="119" spans="1:11" ht="32.25" customHeight="1" x14ac:dyDescent="0.2">
      <c r="A119" s="9" t="s">
        <v>58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102</v>
      </c>
      <c r="G119" s="3" t="s">
        <v>59</v>
      </c>
      <c r="H119" s="11">
        <v>1893641</v>
      </c>
      <c r="I119" s="11">
        <v>1893641</v>
      </c>
      <c r="J119" s="11">
        <v>312482</v>
      </c>
      <c r="K119" s="7">
        <f t="shared" si="4"/>
        <v>16.501649467876963</v>
      </c>
    </row>
    <row r="120" spans="1:11" ht="32.25" customHeight="1" x14ac:dyDescent="0.2">
      <c r="A120" s="9" t="s">
        <v>103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104</v>
      </c>
      <c r="G120" s="10" t="s">
        <v>0</v>
      </c>
      <c r="H120" s="11">
        <f>H121</f>
        <v>35369.019999999997</v>
      </c>
      <c r="I120" s="11">
        <f>I121</f>
        <v>35369.019999999997</v>
      </c>
      <c r="J120" s="11">
        <v>0</v>
      </c>
      <c r="K120" s="7">
        <f t="shared" si="4"/>
        <v>0</v>
      </c>
    </row>
    <row r="121" spans="1:11" ht="48.95" customHeight="1" x14ac:dyDescent="0.2">
      <c r="A121" s="9" t="s">
        <v>33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104</v>
      </c>
      <c r="G121" s="3" t="s">
        <v>34</v>
      </c>
      <c r="H121" s="11">
        <f>H122</f>
        <v>35369.019999999997</v>
      </c>
      <c r="I121" s="11">
        <f>I122</f>
        <v>35369.019999999997</v>
      </c>
      <c r="J121" s="11">
        <v>0</v>
      </c>
      <c r="K121" s="7">
        <f t="shared" si="4"/>
        <v>0</v>
      </c>
    </row>
    <row r="122" spans="1:11" ht="64.5" customHeight="1" x14ac:dyDescent="0.2">
      <c r="A122" s="9" t="s">
        <v>35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104</v>
      </c>
      <c r="G122" s="3" t="s">
        <v>36</v>
      </c>
      <c r="H122" s="11">
        <v>35369.019999999997</v>
      </c>
      <c r="I122" s="11">
        <v>35369.019999999997</v>
      </c>
      <c r="J122" s="11">
        <v>0</v>
      </c>
      <c r="K122" s="7">
        <f t="shared" si="4"/>
        <v>0</v>
      </c>
    </row>
    <row r="123" spans="1:11" ht="32.25" customHeight="1" x14ac:dyDescent="0.2">
      <c r="A123" s="9" t="s">
        <v>105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106</v>
      </c>
      <c r="G123" s="10" t="s">
        <v>0</v>
      </c>
      <c r="H123" s="11">
        <f t="shared" ref="H123:J124" si="14">H124</f>
        <v>12000</v>
      </c>
      <c r="I123" s="11">
        <f t="shared" si="14"/>
        <v>12000</v>
      </c>
      <c r="J123" s="11">
        <f t="shared" si="14"/>
        <v>2794</v>
      </c>
      <c r="K123" s="7">
        <f t="shared" si="4"/>
        <v>23.283333333333335</v>
      </c>
    </row>
    <row r="124" spans="1:11" ht="21.75" customHeight="1" x14ac:dyDescent="0.2">
      <c r="A124" s="9" t="s">
        <v>72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106</v>
      </c>
      <c r="G124" s="3" t="s">
        <v>73</v>
      </c>
      <c r="H124" s="11">
        <f t="shared" si="14"/>
        <v>12000</v>
      </c>
      <c r="I124" s="11">
        <f t="shared" si="14"/>
        <v>12000</v>
      </c>
      <c r="J124" s="11">
        <f t="shared" si="14"/>
        <v>2794</v>
      </c>
      <c r="K124" s="7">
        <f t="shared" si="4"/>
        <v>23.283333333333335</v>
      </c>
    </row>
    <row r="125" spans="1:11" ht="32.25" customHeight="1" x14ac:dyDescent="0.2">
      <c r="A125" s="9" t="s">
        <v>74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106</v>
      </c>
      <c r="G125" s="3" t="s">
        <v>75</v>
      </c>
      <c r="H125" s="11">
        <v>12000</v>
      </c>
      <c r="I125" s="11">
        <v>12000</v>
      </c>
      <c r="J125" s="11">
        <v>2794</v>
      </c>
      <c r="K125" s="7">
        <f t="shared" si="4"/>
        <v>23.283333333333335</v>
      </c>
    </row>
    <row r="126" spans="1:11" ht="127.9" customHeight="1" x14ac:dyDescent="0.2">
      <c r="A126" s="9" t="s">
        <v>107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108</v>
      </c>
      <c r="G126" s="10" t="s">
        <v>0</v>
      </c>
      <c r="H126" s="11">
        <v>3000</v>
      </c>
      <c r="I126" s="11">
        <v>3000</v>
      </c>
      <c r="J126" s="11">
        <v>0</v>
      </c>
      <c r="K126" s="7">
        <f t="shared" si="4"/>
        <v>0</v>
      </c>
    </row>
    <row r="127" spans="1:11" ht="48.95" customHeight="1" x14ac:dyDescent="0.2">
      <c r="A127" s="9" t="s">
        <v>33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108</v>
      </c>
      <c r="G127" s="3" t="s">
        <v>34</v>
      </c>
      <c r="H127" s="11">
        <v>3000</v>
      </c>
      <c r="I127" s="11">
        <v>3000</v>
      </c>
      <c r="J127" s="11">
        <v>0</v>
      </c>
      <c r="K127" s="7">
        <f t="shared" si="4"/>
        <v>0</v>
      </c>
    </row>
    <row r="128" spans="1:11" ht="64.5" customHeight="1" x14ac:dyDescent="0.2">
      <c r="A128" s="9" t="s">
        <v>35</v>
      </c>
      <c r="B128" s="3" t="s">
        <v>16</v>
      </c>
      <c r="C128" s="3" t="s">
        <v>18</v>
      </c>
      <c r="D128" s="3" t="s">
        <v>19</v>
      </c>
      <c r="E128" s="3" t="s">
        <v>20</v>
      </c>
      <c r="F128" s="3" t="s">
        <v>108</v>
      </c>
      <c r="G128" s="3" t="s">
        <v>36</v>
      </c>
      <c r="H128" s="11">
        <v>3000</v>
      </c>
      <c r="I128" s="11">
        <v>3000</v>
      </c>
      <c r="J128" s="11">
        <v>0</v>
      </c>
      <c r="K128" s="7">
        <f t="shared" si="4"/>
        <v>0</v>
      </c>
    </row>
    <row r="129" spans="1:11" ht="61.5" customHeight="1" x14ac:dyDescent="0.2">
      <c r="A129" s="9" t="s">
        <v>196</v>
      </c>
      <c r="B129" s="3" t="s">
        <v>16</v>
      </c>
      <c r="C129" s="3">
        <v>0</v>
      </c>
      <c r="D129" s="3" t="s">
        <v>19</v>
      </c>
      <c r="E129" s="3" t="s">
        <v>20</v>
      </c>
      <c r="F129" s="3" t="s">
        <v>197</v>
      </c>
      <c r="G129" s="10" t="s">
        <v>0</v>
      </c>
      <c r="H129" s="11">
        <f t="shared" ref="H129:J130" si="15">H130</f>
        <v>18444779.02</v>
      </c>
      <c r="I129" s="11">
        <f t="shared" si="15"/>
        <v>18444779.02</v>
      </c>
      <c r="J129" s="11">
        <f t="shared" si="15"/>
        <v>178939</v>
      </c>
      <c r="K129" s="7">
        <f t="shared" si="4"/>
        <v>0.9701336069462978</v>
      </c>
    </row>
    <row r="130" spans="1:11" ht="44.25" customHeight="1" x14ac:dyDescent="0.2">
      <c r="A130" s="9" t="s">
        <v>33</v>
      </c>
      <c r="B130" s="3" t="s">
        <v>16</v>
      </c>
      <c r="C130" s="3">
        <v>0</v>
      </c>
      <c r="D130" s="3" t="s">
        <v>19</v>
      </c>
      <c r="E130" s="3" t="s">
        <v>20</v>
      </c>
      <c r="F130" s="3" t="s">
        <v>197</v>
      </c>
      <c r="G130" s="3" t="s">
        <v>34</v>
      </c>
      <c r="H130" s="11">
        <f t="shared" si="15"/>
        <v>18444779.02</v>
      </c>
      <c r="I130" s="11">
        <f t="shared" si="15"/>
        <v>18444779.02</v>
      </c>
      <c r="J130" s="11">
        <f t="shared" si="15"/>
        <v>178939</v>
      </c>
      <c r="K130" s="7">
        <f t="shared" si="4"/>
        <v>0.9701336069462978</v>
      </c>
    </row>
    <row r="131" spans="1:11" ht="45" customHeight="1" x14ac:dyDescent="0.2">
      <c r="A131" s="9" t="s">
        <v>35</v>
      </c>
      <c r="B131" s="3" t="s">
        <v>16</v>
      </c>
      <c r="C131" s="3">
        <v>0</v>
      </c>
      <c r="D131" s="3" t="s">
        <v>19</v>
      </c>
      <c r="E131" s="3" t="s">
        <v>20</v>
      </c>
      <c r="F131" s="3" t="s">
        <v>197</v>
      </c>
      <c r="G131" s="3" t="s">
        <v>36</v>
      </c>
      <c r="H131" s="11">
        <v>18444779.02</v>
      </c>
      <c r="I131" s="11">
        <v>18444779.02</v>
      </c>
      <c r="J131" s="11">
        <v>178939</v>
      </c>
      <c r="K131" s="7">
        <f t="shared" si="4"/>
        <v>0.9701336069462978</v>
      </c>
    </row>
    <row r="132" spans="1:11" ht="36" customHeight="1" x14ac:dyDescent="0.2">
      <c r="A132" s="9" t="s">
        <v>96</v>
      </c>
      <c r="B132" s="3" t="s">
        <v>16</v>
      </c>
      <c r="C132" s="3">
        <v>0</v>
      </c>
      <c r="D132" s="3" t="s">
        <v>19</v>
      </c>
      <c r="E132" s="3" t="s">
        <v>20</v>
      </c>
      <c r="F132" s="3" t="s">
        <v>198</v>
      </c>
      <c r="G132" s="10" t="s">
        <v>0</v>
      </c>
      <c r="H132" s="11">
        <v>22500</v>
      </c>
      <c r="I132" s="11">
        <v>22500</v>
      </c>
      <c r="J132" s="11"/>
      <c r="K132" s="7">
        <f t="shared" si="4"/>
        <v>0</v>
      </c>
    </row>
    <row r="133" spans="1:11" ht="36" customHeight="1" x14ac:dyDescent="0.2">
      <c r="A133" s="9" t="s">
        <v>33</v>
      </c>
      <c r="B133" s="3" t="s">
        <v>16</v>
      </c>
      <c r="C133" s="3">
        <v>0</v>
      </c>
      <c r="D133" s="3" t="s">
        <v>19</v>
      </c>
      <c r="E133" s="3" t="s">
        <v>20</v>
      </c>
      <c r="F133" s="3" t="s">
        <v>198</v>
      </c>
      <c r="G133" s="3" t="s">
        <v>34</v>
      </c>
      <c r="H133" s="11">
        <v>22500</v>
      </c>
      <c r="I133" s="11">
        <v>22500</v>
      </c>
      <c r="J133" s="11"/>
      <c r="K133" s="7">
        <f t="shared" si="4"/>
        <v>0</v>
      </c>
    </row>
    <row r="134" spans="1:11" ht="36" customHeight="1" x14ac:dyDescent="0.2">
      <c r="A134" s="9" t="s">
        <v>35</v>
      </c>
      <c r="B134" s="3" t="s">
        <v>16</v>
      </c>
      <c r="C134" s="3">
        <v>0</v>
      </c>
      <c r="D134" s="3" t="s">
        <v>19</v>
      </c>
      <c r="E134" s="3" t="s">
        <v>20</v>
      </c>
      <c r="F134" s="3" t="s">
        <v>198</v>
      </c>
      <c r="G134" s="3" t="s">
        <v>36</v>
      </c>
      <c r="H134" s="11">
        <v>22500</v>
      </c>
      <c r="I134" s="11">
        <v>22500</v>
      </c>
      <c r="J134" s="11"/>
      <c r="K134" s="7">
        <f t="shared" si="4"/>
        <v>0</v>
      </c>
    </row>
    <row r="135" spans="1:11" ht="135" customHeight="1" x14ac:dyDescent="0.2">
      <c r="A135" s="9" t="s">
        <v>199</v>
      </c>
      <c r="B135" s="3" t="s">
        <v>16</v>
      </c>
      <c r="C135" s="3">
        <v>0</v>
      </c>
      <c r="D135" s="3" t="s">
        <v>19</v>
      </c>
      <c r="E135" s="3" t="s">
        <v>20</v>
      </c>
      <c r="F135" s="13" t="s">
        <v>215</v>
      </c>
      <c r="G135" s="3"/>
      <c r="H135" s="11"/>
      <c r="I135" s="11">
        <f>I136</f>
        <v>2568621</v>
      </c>
      <c r="J135" s="11">
        <f>J136</f>
        <v>2568621</v>
      </c>
      <c r="K135" s="7">
        <f t="shared" si="4"/>
        <v>100</v>
      </c>
    </row>
    <row r="136" spans="1:11" ht="48.75" customHeight="1" x14ac:dyDescent="0.2">
      <c r="A136" s="9" t="s">
        <v>110</v>
      </c>
      <c r="B136" s="3" t="s">
        <v>16</v>
      </c>
      <c r="C136" s="3">
        <v>0</v>
      </c>
      <c r="D136" s="3" t="s">
        <v>19</v>
      </c>
      <c r="E136" s="3" t="s">
        <v>20</v>
      </c>
      <c r="F136" s="13" t="s">
        <v>215</v>
      </c>
      <c r="G136" s="3" t="s">
        <v>111</v>
      </c>
      <c r="H136" s="11"/>
      <c r="I136" s="11">
        <f>I137</f>
        <v>2568621</v>
      </c>
      <c r="J136" s="11">
        <f>J137</f>
        <v>2568621</v>
      </c>
      <c r="K136" s="7">
        <f t="shared" si="4"/>
        <v>100</v>
      </c>
    </row>
    <row r="137" spans="1:11" ht="29.25" customHeight="1" x14ac:dyDescent="0.2">
      <c r="A137" s="9" t="s">
        <v>112</v>
      </c>
      <c r="B137" s="3" t="s">
        <v>16</v>
      </c>
      <c r="C137" s="3">
        <v>0</v>
      </c>
      <c r="D137" s="3" t="s">
        <v>19</v>
      </c>
      <c r="E137" s="3" t="s">
        <v>20</v>
      </c>
      <c r="F137" s="13" t="s">
        <v>215</v>
      </c>
      <c r="G137" s="3" t="s">
        <v>113</v>
      </c>
      <c r="H137" s="11"/>
      <c r="I137" s="11">
        <v>2568621</v>
      </c>
      <c r="J137" s="11">
        <v>2568621</v>
      </c>
      <c r="K137" s="7">
        <f t="shared" si="4"/>
        <v>100</v>
      </c>
    </row>
    <row r="138" spans="1:11" ht="104.25" customHeight="1" x14ac:dyDescent="0.2">
      <c r="A138" s="9" t="s">
        <v>199</v>
      </c>
      <c r="B138" s="3" t="s">
        <v>16</v>
      </c>
      <c r="C138" s="3">
        <v>0</v>
      </c>
      <c r="D138" s="3" t="s">
        <v>19</v>
      </c>
      <c r="E138" s="3" t="s">
        <v>20</v>
      </c>
      <c r="F138" s="3" t="s">
        <v>200</v>
      </c>
      <c r="G138" s="10" t="s">
        <v>0</v>
      </c>
      <c r="H138" s="11">
        <f>H139+H141</f>
        <v>21961709.550000001</v>
      </c>
      <c r="I138" s="11">
        <f>I139+I141</f>
        <v>24598706.550000001</v>
      </c>
      <c r="J138" s="11">
        <f>J139+J141</f>
        <v>34188</v>
      </c>
      <c r="K138" s="7">
        <f t="shared" si="4"/>
        <v>0.13898291737619836</v>
      </c>
    </row>
    <row r="139" spans="1:11" ht="36" customHeight="1" x14ac:dyDescent="0.2">
      <c r="A139" s="9" t="s">
        <v>46</v>
      </c>
      <c r="B139" s="3" t="s">
        <v>16</v>
      </c>
      <c r="C139" s="3">
        <v>0</v>
      </c>
      <c r="D139" s="3" t="s">
        <v>19</v>
      </c>
      <c r="E139" s="3" t="s">
        <v>20</v>
      </c>
      <c r="F139" s="3" t="s">
        <v>200</v>
      </c>
      <c r="G139" s="3" t="s">
        <v>47</v>
      </c>
      <c r="H139" s="11">
        <f>H140</f>
        <v>7705863</v>
      </c>
      <c r="I139" s="11">
        <f>I140</f>
        <v>12911481</v>
      </c>
      <c r="J139" s="11"/>
      <c r="K139" s="7">
        <f t="shared" si="4"/>
        <v>0</v>
      </c>
    </row>
    <row r="140" spans="1:11" ht="55.5" customHeight="1" x14ac:dyDescent="0.2">
      <c r="A140" s="9" t="s">
        <v>48</v>
      </c>
      <c r="B140" s="3" t="s">
        <v>16</v>
      </c>
      <c r="C140" s="3">
        <v>0</v>
      </c>
      <c r="D140" s="3" t="s">
        <v>19</v>
      </c>
      <c r="E140" s="3" t="s">
        <v>20</v>
      </c>
      <c r="F140" s="3" t="s">
        <v>200</v>
      </c>
      <c r="G140" s="3" t="s">
        <v>49</v>
      </c>
      <c r="H140" s="11">
        <v>7705863</v>
      </c>
      <c r="I140" s="11">
        <v>12911481</v>
      </c>
      <c r="J140" s="11"/>
      <c r="K140" s="7">
        <f t="shared" si="4"/>
        <v>0</v>
      </c>
    </row>
    <row r="141" spans="1:11" ht="53.25" customHeight="1" x14ac:dyDescent="0.2">
      <c r="A141" s="9" t="s">
        <v>110</v>
      </c>
      <c r="B141" s="3" t="s">
        <v>16</v>
      </c>
      <c r="C141" s="3">
        <v>0</v>
      </c>
      <c r="D141" s="3" t="s">
        <v>19</v>
      </c>
      <c r="E141" s="3" t="s">
        <v>20</v>
      </c>
      <c r="F141" s="3" t="s">
        <v>200</v>
      </c>
      <c r="G141" s="3" t="s">
        <v>111</v>
      </c>
      <c r="H141" s="11">
        <f>H142</f>
        <v>14255846.550000001</v>
      </c>
      <c r="I141" s="11">
        <f>I142</f>
        <v>11687225.550000001</v>
      </c>
      <c r="J141" s="11">
        <f>J142</f>
        <v>34188</v>
      </c>
      <c r="K141" s="7">
        <f t="shared" si="4"/>
        <v>0.29252451622275744</v>
      </c>
    </row>
    <row r="142" spans="1:11" ht="36" customHeight="1" x14ac:dyDescent="0.2">
      <c r="A142" s="9" t="s">
        <v>112</v>
      </c>
      <c r="B142" s="3" t="s">
        <v>16</v>
      </c>
      <c r="C142" s="3">
        <v>0</v>
      </c>
      <c r="D142" s="3" t="s">
        <v>19</v>
      </c>
      <c r="E142" s="3" t="s">
        <v>20</v>
      </c>
      <c r="F142" s="3" t="s">
        <v>200</v>
      </c>
      <c r="G142" s="3" t="s">
        <v>113</v>
      </c>
      <c r="H142" s="11">
        <v>14255846.550000001</v>
      </c>
      <c r="I142" s="11">
        <v>11687225.550000001</v>
      </c>
      <c r="J142" s="11">
        <v>34188</v>
      </c>
      <c r="K142" s="7">
        <f t="shared" si="4"/>
        <v>0.29252451622275744</v>
      </c>
    </row>
    <row r="143" spans="1:11" ht="32.25" customHeight="1" x14ac:dyDescent="0.2">
      <c r="A143" s="9" t="s">
        <v>109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114</v>
      </c>
      <c r="G143" s="10" t="s">
        <v>0</v>
      </c>
      <c r="H143" s="11">
        <f>H144</f>
        <v>42179.8</v>
      </c>
      <c r="I143" s="11">
        <f>I144</f>
        <v>42180</v>
      </c>
      <c r="J143" s="11">
        <v>0</v>
      </c>
      <c r="K143" s="7">
        <f t="shared" si="4"/>
        <v>0</v>
      </c>
    </row>
    <row r="144" spans="1:11" ht="48.95" customHeight="1" x14ac:dyDescent="0.2">
      <c r="A144" s="9" t="s">
        <v>33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114</v>
      </c>
      <c r="G144" s="3" t="s">
        <v>34</v>
      </c>
      <c r="H144" s="11">
        <f>H145</f>
        <v>42179.8</v>
      </c>
      <c r="I144" s="11">
        <v>42180</v>
      </c>
      <c r="J144" s="11">
        <v>0</v>
      </c>
      <c r="K144" s="7">
        <f t="shared" si="4"/>
        <v>0</v>
      </c>
    </row>
    <row r="145" spans="1:11" ht="64.5" customHeight="1" x14ac:dyDescent="0.2">
      <c r="A145" s="9" t="s">
        <v>35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114</v>
      </c>
      <c r="G145" s="3" t="s">
        <v>36</v>
      </c>
      <c r="H145" s="11">
        <v>42179.8</v>
      </c>
      <c r="I145" s="11">
        <v>42180</v>
      </c>
      <c r="J145" s="11">
        <v>0</v>
      </c>
      <c r="K145" s="7">
        <f t="shared" si="4"/>
        <v>0</v>
      </c>
    </row>
    <row r="146" spans="1:11" ht="57.75" customHeight="1" x14ac:dyDescent="0.2">
      <c r="A146" s="9" t="s">
        <v>217</v>
      </c>
      <c r="B146" s="3" t="s">
        <v>16</v>
      </c>
      <c r="C146" s="3" t="s">
        <v>18</v>
      </c>
      <c r="D146" s="3" t="s">
        <v>19</v>
      </c>
      <c r="E146" s="3" t="s">
        <v>20</v>
      </c>
      <c r="F146" s="13" t="s">
        <v>216</v>
      </c>
      <c r="G146" s="10" t="s">
        <v>0</v>
      </c>
      <c r="H146" s="11">
        <v>0</v>
      </c>
      <c r="I146" s="11">
        <f>I147</f>
        <v>15500000</v>
      </c>
      <c r="J146" s="11">
        <v>0</v>
      </c>
      <c r="K146" s="7">
        <f t="shared" si="4"/>
        <v>0</v>
      </c>
    </row>
    <row r="147" spans="1:11" ht="64.5" customHeight="1" x14ac:dyDescent="0.2">
      <c r="A147" s="9" t="s">
        <v>33</v>
      </c>
      <c r="B147" s="3" t="s">
        <v>16</v>
      </c>
      <c r="C147" s="3" t="s">
        <v>18</v>
      </c>
      <c r="D147" s="3" t="s">
        <v>19</v>
      </c>
      <c r="E147" s="3" t="s">
        <v>20</v>
      </c>
      <c r="F147" s="13" t="s">
        <v>216</v>
      </c>
      <c r="G147" s="3" t="s">
        <v>34</v>
      </c>
      <c r="H147" s="11">
        <v>0</v>
      </c>
      <c r="I147" s="11">
        <f>I148</f>
        <v>15500000</v>
      </c>
      <c r="J147" s="11">
        <v>0</v>
      </c>
      <c r="K147" s="7">
        <f t="shared" ref="K147:K155" si="16">J147/I147*100</f>
        <v>0</v>
      </c>
    </row>
    <row r="148" spans="1:11" ht="64.5" customHeight="1" x14ac:dyDescent="0.2">
      <c r="A148" s="9" t="s">
        <v>35</v>
      </c>
      <c r="B148" s="3" t="s">
        <v>16</v>
      </c>
      <c r="C148" s="3" t="s">
        <v>18</v>
      </c>
      <c r="D148" s="3" t="s">
        <v>19</v>
      </c>
      <c r="E148" s="3" t="s">
        <v>20</v>
      </c>
      <c r="F148" s="13" t="s">
        <v>216</v>
      </c>
      <c r="G148" s="3" t="s">
        <v>36</v>
      </c>
      <c r="H148" s="11">
        <v>0</v>
      </c>
      <c r="I148" s="11">
        <v>15500000</v>
      </c>
      <c r="J148" s="11">
        <v>0</v>
      </c>
      <c r="K148" s="7">
        <f t="shared" si="16"/>
        <v>0</v>
      </c>
    </row>
    <row r="149" spans="1:11" ht="64.5" customHeight="1" x14ac:dyDescent="0.2">
      <c r="A149" s="9" t="s">
        <v>218</v>
      </c>
      <c r="B149" s="3" t="s">
        <v>16</v>
      </c>
      <c r="C149" s="3" t="s">
        <v>18</v>
      </c>
      <c r="D149" s="3" t="s">
        <v>19</v>
      </c>
      <c r="E149" s="3" t="s">
        <v>20</v>
      </c>
      <c r="F149" s="13" t="s">
        <v>219</v>
      </c>
      <c r="G149" s="3" t="s">
        <v>0</v>
      </c>
      <c r="H149" s="11"/>
      <c r="I149" s="11">
        <f>I150</f>
        <v>2326500</v>
      </c>
      <c r="J149" s="11">
        <v>0</v>
      </c>
      <c r="K149" s="7">
        <f t="shared" si="16"/>
        <v>0</v>
      </c>
    </row>
    <row r="150" spans="1:11" ht="45" customHeight="1" x14ac:dyDescent="0.2">
      <c r="A150" s="9" t="s">
        <v>33</v>
      </c>
      <c r="B150" s="3" t="s">
        <v>16</v>
      </c>
      <c r="C150" s="3" t="s">
        <v>18</v>
      </c>
      <c r="D150" s="3" t="s">
        <v>19</v>
      </c>
      <c r="E150" s="3" t="s">
        <v>20</v>
      </c>
      <c r="F150" s="13" t="s">
        <v>219</v>
      </c>
      <c r="G150" s="3">
        <v>200</v>
      </c>
      <c r="H150" s="11"/>
      <c r="I150" s="11">
        <f>I151</f>
        <v>2326500</v>
      </c>
      <c r="J150" s="11">
        <v>0</v>
      </c>
      <c r="K150" s="7">
        <f t="shared" si="16"/>
        <v>0</v>
      </c>
    </row>
    <row r="151" spans="1:11" ht="50.25" customHeight="1" x14ac:dyDescent="0.2">
      <c r="A151" s="9" t="s">
        <v>35</v>
      </c>
      <c r="B151" s="3" t="s">
        <v>16</v>
      </c>
      <c r="C151" s="3" t="s">
        <v>18</v>
      </c>
      <c r="D151" s="3" t="s">
        <v>19</v>
      </c>
      <c r="E151" s="3" t="s">
        <v>20</v>
      </c>
      <c r="F151" s="13" t="s">
        <v>219</v>
      </c>
      <c r="G151" s="3">
        <v>240</v>
      </c>
      <c r="H151" s="11"/>
      <c r="I151" s="11">
        <v>2326500</v>
      </c>
      <c r="J151" s="11">
        <v>0</v>
      </c>
      <c r="K151" s="7">
        <f t="shared" si="16"/>
        <v>0</v>
      </c>
    </row>
    <row r="152" spans="1:11" ht="59.25" customHeight="1" x14ac:dyDescent="0.2">
      <c r="A152" s="9" t="s">
        <v>201</v>
      </c>
      <c r="B152" s="3" t="s">
        <v>16</v>
      </c>
      <c r="C152" s="3">
        <v>0</v>
      </c>
      <c r="D152" s="3" t="s">
        <v>19</v>
      </c>
      <c r="E152" s="3" t="s">
        <v>20</v>
      </c>
      <c r="F152" s="3" t="s">
        <v>202</v>
      </c>
      <c r="G152" s="10" t="s">
        <v>0</v>
      </c>
      <c r="H152" s="11">
        <v>16047707.880000001</v>
      </c>
      <c r="I152" s="11">
        <v>16047707.880000001</v>
      </c>
      <c r="J152" s="11">
        <v>0</v>
      </c>
      <c r="K152" s="7">
        <f t="shared" si="16"/>
        <v>0</v>
      </c>
    </row>
    <row r="153" spans="1:11" ht="54" customHeight="1" x14ac:dyDescent="0.2">
      <c r="A153" s="9" t="s">
        <v>33</v>
      </c>
      <c r="B153" s="3" t="s">
        <v>16</v>
      </c>
      <c r="C153" s="3">
        <v>0</v>
      </c>
      <c r="D153" s="3" t="s">
        <v>19</v>
      </c>
      <c r="E153" s="3" t="s">
        <v>20</v>
      </c>
      <c r="F153" s="3" t="s">
        <v>202</v>
      </c>
      <c r="G153" s="3" t="s">
        <v>34</v>
      </c>
      <c r="H153" s="11">
        <v>16047707.880000001</v>
      </c>
      <c r="I153" s="11">
        <v>16047707.880000001</v>
      </c>
      <c r="J153" s="11">
        <v>0</v>
      </c>
      <c r="K153" s="7">
        <f t="shared" si="16"/>
        <v>0</v>
      </c>
    </row>
    <row r="154" spans="1:11" ht="51" customHeight="1" x14ac:dyDescent="0.2">
      <c r="A154" s="9" t="s">
        <v>35</v>
      </c>
      <c r="B154" s="3" t="s">
        <v>16</v>
      </c>
      <c r="C154" s="3">
        <v>0</v>
      </c>
      <c r="D154" s="3" t="s">
        <v>19</v>
      </c>
      <c r="E154" s="3" t="s">
        <v>20</v>
      </c>
      <c r="F154" s="3" t="s">
        <v>202</v>
      </c>
      <c r="G154" s="3" t="s">
        <v>36</v>
      </c>
      <c r="H154" s="11">
        <v>16047707.880000001</v>
      </c>
      <c r="I154" s="11">
        <v>16047707.880000001</v>
      </c>
      <c r="J154" s="11">
        <v>0</v>
      </c>
      <c r="K154" s="7">
        <f t="shared" si="16"/>
        <v>0</v>
      </c>
    </row>
    <row r="155" spans="1:11" ht="40.5" customHeight="1" x14ac:dyDescent="0.2">
      <c r="A155" s="4" t="s">
        <v>115</v>
      </c>
      <c r="B155" s="5" t="s">
        <v>16</v>
      </c>
      <c r="C155" s="5">
        <v>0</v>
      </c>
      <c r="D155" s="5" t="s">
        <v>19</v>
      </c>
      <c r="E155" s="5" t="s">
        <v>116</v>
      </c>
      <c r="F155" s="8" t="s">
        <v>0</v>
      </c>
      <c r="G155" s="8" t="s">
        <v>0</v>
      </c>
      <c r="H155" s="7">
        <v>7200</v>
      </c>
      <c r="I155" s="7">
        <v>7200</v>
      </c>
      <c r="J155" s="7">
        <f>J156</f>
        <v>0</v>
      </c>
      <c r="K155" s="7">
        <f t="shared" si="16"/>
        <v>0</v>
      </c>
    </row>
    <row r="156" spans="1:11" ht="40.5" customHeight="1" x14ac:dyDescent="0.2">
      <c r="A156" s="9" t="s">
        <v>117</v>
      </c>
      <c r="B156" s="3" t="s">
        <v>16</v>
      </c>
      <c r="C156" s="3">
        <v>0</v>
      </c>
      <c r="D156" s="3" t="s">
        <v>19</v>
      </c>
      <c r="E156" s="3" t="s">
        <v>116</v>
      </c>
      <c r="F156" s="3" t="s">
        <v>118</v>
      </c>
      <c r="G156" s="10" t="s">
        <v>0</v>
      </c>
      <c r="H156" s="11">
        <v>7200</v>
      </c>
      <c r="I156" s="11">
        <v>7200</v>
      </c>
      <c r="J156" s="11">
        <v>0</v>
      </c>
      <c r="K156" s="7">
        <f t="shared" ref="K156:K208" si="17">J156/I156*100</f>
        <v>0</v>
      </c>
    </row>
    <row r="157" spans="1:11" ht="40.5" customHeight="1" x14ac:dyDescent="0.2">
      <c r="A157" s="9" t="s">
        <v>33</v>
      </c>
      <c r="B157" s="3" t="s">
        <v>16</v>
      </c>
      <c r="C157" s="3">
        <v>0</v>
      </c>
      <c r="D157" s="3" t="s">
        <v>19</v>
      </c>
      <c r="E157" s="3" t="s">
        <v>116</v>
      </c>
      <c r="F157" s="3" t="s">
        <v>118</v>
      </c>
      <c r="G157" s="3" t="s">
        <v>34</v>
      </c>
      <c r="H157" s="11">
        <v>7200</v>
      </c>
      <c r="I157" s="11">
        <v>7200</v>
      </c>
      <c r="J157" s="11">
        <v>0</v>
      </c>
      <c r="K157" s="7">
        <f t="shared" si="17"/>
        <v>0</v>
      </c>
    </row>
    <row r="158" spans="1:11" ht="48" customHeight="1" x14ac:dyDescent="0.2">
      <c r="A158" s="9" t="s">
        <v>35</v>
      </c>
      <c r="B158" s="3" t="s">
        <v>16</v>
      </c>
      <c r="C158" s="3">
        <v>0</v>
      </c>
      <c r="D158" s="3" t="s">
        <v>19</v>
      </c>
      <c r="E158" s="3" t="s">
        <v>116</v>
      </c>
      <c r="F158" s="3" t="s">
        <v>118</v>
      </c>
      <c r="G158" s="3" t="s">
        <v>36</v>
      </c>
      <c r="H158" s="11">
        <v>7200</v>
      </c>
      <c r="I158" s="11">
        <v>7200</v>
      </c>
      <c r="J158" s="11">
        <v>0</v>
      </c>
      <c r="K158" s="7">
        <f t="shared" si="17"/>
        <v>0</v>
      </c>
    </row>
    <row r="159" spans="1:11" s="20" customFormat="1" ht="58.5" customHeight="1" x14ac:dyDescent="0.2">
      <c r="A159" s="17" t="s">
        <v>203</v>
      </c>
      <c r="B159" s="18" t="s">
        <v>16</v>
      </c>
      <c r="C159" s="18" t="s">
        <v>9</v>
      </c>
      <c r="D159" s="18" t="s">
        <v>0</v>
      </c>
      <c r="E159" s="18" t="s">
        <v>0</v>
      </c>
      <c r="F159" s="18" t="s">
        <v>0</v>
      </c>
      <c r="G159" s="18" t="s">
        <v>0</v>
      </c>
      <c r="H159" s="19">
        <f>H160</f>
        <v>26769840</v>
      </c>
      <c r="I159" s="19">
        <f>I160</f>
        <v>26876223</v>
      </c>
      <c r="J159" s="19">
        <f>J160</f>
        <v>5078347.0600000005</v>
      </c>
      <c r="K159" s="7">
        <f t="shared" si="17"/>
        <v>18.895315238305624</v>
      </c>
    </row>
    <row r="160" spans="1:11" ht="31.5" customHeight="1" x14ac:dyDescent="0.2">
      <c r="A160" s="9" t="s">
        <v>17</v>
      </c>
      <c r="B160" s="3" t="s">
        <v>16</v>
      </c>
      <c r="C160" s="3" t="s">
        <v>9</v>
      </c>
      <c r="D160" s="3" t="s">
        <v>19</v>
      </c>
      <c r="E160" s="3" t="s">
        <v>20</v>
      </c>
      <c r="F160" s="3" t="s">
        <v>0</v>
      </c>
      <c r="G160" s="3" t="s">
        <v>0</v>
      </c>
      <c r="H160" s="11">
        <f>H161+H166+H169+H172+H175+H178</f>
        <v>26769840</v>
      </c>
      <c r="I160" s="11">
        <f>I161+I166+I169+I172+I175+I178</f>
        <v>26876223</v>
      </c>
      <c r="J160" s="11">
        <f>J161+J166+J169+J172+J175+J178</f>
        <v>5078347.0600000005</v>
      </c>
      <c r="K160" s="7">
        <f t="shared" si="17"/>
        <v>18.895315238305624</v>
      </c>
    </row>
    <row r="161" spans="1:11" ht="63.75" customHeight="1" x14ac:dyDescent="0.2">
      <c r="A161" s="9" t="s">
        <v>119</v>
      </c>
      <c r="B161" s="3" t="s">
        <v>16</v>
      </c>
      <c r="C161" s="3" t="s">
        <v>9</v>
      </c>
      <c r="D161" s="3" t="s">
        <v>19</v>
      </c>
      <c r="E161" s="3" t="s">
        <v>20</v>
      </c>
      <c r="F161" s="3" t="s">
        <v>120</v>
      </c>
      <c r="G161" s="3" t="s">
        <v>0</v>
      </c>
      <c r="H161" s="11">
        <v>57600</v>
      </c>
      <c r="I161" s="11">
        <v>57600</v>
      </c>
      <c r="J161" s="11">
        <f>J162+J164</f>
        <v>14400</v>
      </c>
      <c r="K161" s="7">
        <f t="shared" si="17"/>
        <v>25</v>
      </c>
    </row>
    <row r="162" spans="1:11" ht="35.25" customHeight="1" x14ac:dyDescent="0.2">
      <c r="A162" s="9" t="s">
        <v>46</v>
      </c>
      <c r="B162" s="3" t="s">
        <v>16</v>
      </c>
      <c r="C162" s="3" t="s">
        <v>9</v>
      </c>
      <c r="D162" s="3" t="s">
        <v>19</v>
      </c>
      <c r="E162" s="3" t="s">
        <v>20</v>
      </c>
      <c r="F162" s="3" t="s">
        <v>120</v>
      </c>
      <c r="G162" s="3" t="s">
        <v>47</v>
      </c>
      <c r="H162" s="11">
        <v>14400</v>
      </c>
      <c r="I162" s="11">
        <v>14400</v>
      </c>
      <c r="J162" s="11">
        <f>J163</f>
        <v>3600</v>
      </c>
      <c r="K162" s="7">
        <f t="shared" si="17"/>
        <v>25</v>
      </c>
    </row>
    <row r="163" spans="1:11" ht="38.25" customHeight="1" x14ac:dyDescent="0.2">
      <c r="A163" s="9" t="s">
        <v>58</v>
      </c>
      <c r="B163" s="3" t="s">
        <v>16</v>
      </c>
      <c r="C163" s="3" t="s">
        <v>9</v>
      </c>
      <c r="D163" s="3" t="s">
        <v>19</v>
      </c>
      <c r="E163" s="3" t="s">
        <v>20</v>
      </c>
      <c r="F163" s="3" t="s">
        <v>120</v>
      </c>
      <c r="G163" s="3">
        <v>310</v>
      </c>
      <c r="H163" s="11">
        <v>14400</v>
      </c>
      <c r="I163" s="11">
        <v>14400</v>
      </c>
      <c r="J163" s="11">
        <v>3600</v>
      </c>
      <c r="K163" s="7">
        <f t="shared" si="17"/>
        <v>25</v>
      </c>
    </row>
    <row r="164" spans="1:11" ht="62.25" customHeight="1" x14ac:dyDescent="0.2">
      <c r="A164" s="9" t="s">
        <v>23</v>
      </c>
      <c r="B164" s="3" t="s">
        <v>16</v>
      </c>
      <c r="C164" s="3" t="s">
        <v>9</v>
      </c>
      <c r="D164" s="3" t="s">
        <v>19</v>
      </c>
      <c r="E164" s="3" t="s">
        <v>20</v>
      </c>
      <c r="F164" s="3" t="s">
        <v>120</v>
      </c>
      <c r="G164" s="3" t="s">
        <v>24</v>
      </c>
      <c r="H164" s="11">
        <v>43200</v>
      </c>
      <c r="I164" s="11">
        <v>43200</v>
      </c>
      <c r="J164" s="11">
        <f>J165</f>
        <v>10800</v>
      </c>
      <c r="K164" s="7">
        <f t="shared" si="17"/>
        <v>25</v>
      </c>
    </row>
    <row r="165" spans="1:11" ht="35.25" customHeight="1" x14ac:dyDescent="0.2">
      <c r="A165" s="9" t="s">
        <v>25</v>
      </c>
      <c r="B165" s="3" t="s">
        <v>16</v>
      </c>
      <c r="C165" s="3" t="s">
        <v>9</v>
      </c>
      <c r="D165" s="3" t="s">
        <v>19</v>
      </c>
      <c r="E165" s="3" t="s">
        <v>20</v>
      </c>
      <c r="F165" s="3" t="s">
        <v>120</v>
      </c>
      <c r="G165" s="3" t="s">
        <v>26</v>
      </c>
      <c r="H165" s="11">
        <v>43200</v>
      </c>
      <c r="I165" s="11">
        <v>43200</v>
      </c>
      <c r="J165" s="11">
        <v>10800</v>
      </c>
      <c r="K165" s="7">
        <f t="shared" si="17"/>
        <v>25</v>
      </c>
    </row>
    <row r="166" spans="1:11" ht="31.5" customHeight="1" x14ac:dyDescent="0.2">
      <c r="A166" s="9" t="s">
        <v>121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122</v>
      </c>
      <c r="G166" s="3" t="s">
        <v>0</v>
      </c>
      <c r="H166" s="11">
        <v>5536271.3899999997</v>
      </c>
      <c r="I166" s="11">
        <v>5536271.3899999997</v>
      </c>
      <c r="J166" s="11">
        <f>J167</f>
        <v>1082884.6299999999</v>
      </c>
      <c r="K166" s="7">
        <f t="shared" si="17"/>
        <v>19.559818399726243</v>
      </c>
    </row>
    <row r="167" spans="1:11" ht="64.5" customHeight="1" x14ac:dyDescent="0.2">
      <c r="A167" s="9" t="s">
        <v>23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122</v>
      </c>
      <c r="G167" s="3" t="s">
        <v>24</v>
      </c>
      <c r="H167" s="11">
        <v>5536271.3899999997</v>
      </c>
      <c r="I167" s="11">
        <v>5536271.3899999997</v>
      </c>
      <c r="J167" s="11">
        <f>J168</f>
        <v>1082884.6299999999</v>
      </c>
      <c r="K167" s="7">
        <f t="shared" si="17"/>
        <v>19.559818399726243</v>
      </c>
    </row>
    <row r="168" spans="1:11" ht="35.25" customHeight="1" x14ac:dyDescent="0.2">
      <c r="A168" s="9" t="s">
        <v>25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122</v>
      </c>
      <c r="G168" s="3" t="s">
        <v>26</v>
      </c>
      <c r="H168" s="11">
        <v>5536271.3899999997</v>
      </c>
      <c r="I168" s="11">
        <v>5536271.3899999997</v>
      </c>
      <c r="J168" s="11">
        <v>1082884.6299999999</v>
      </c>
      <c r="K168" s="7">
        <f t="shared" si="17"/>
        <v>19.559818399726243</v>
      </c>
    </row>
    <row r="169" spans="1:11" ht="37.5" customHeight="1" x14ac:dyDescent="0.2">
      <c r="A169" s="9" t="s">
        <v>123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124</v>
      </c>
      <c r="G169" s="3" t="s">
        <v>0</v>
      </c>
      <c r="H169" s="11">
        <v>15611208</v>
      </c>
      <c r="I169" s="11">
        <f>I170</f>
        <v>15610133.42</v>
      </c>
      <c r="J169" s="11">
        <f>J170</f>
        <v>3864304.85</v>
      </c>
      <c r="K169" s="7">
        <f t="shared" si="17"/>
        <v>24.755104559509906</v>
      </c>
    </row>
    <row r="170" spans="1:11" ht="59.25" customHeight="1" x14ac:dyDescent="0.2">
      <c r="A170" s="9" t="s">
        <v>23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124</v>
      </c>
      <c r="G170" s="3" t="s">
        <v>24</v>
      </c>
      <c r="H170" s="11">
        <v>15611208</v>
      </c>
      <c r="I170" s="11">
        <f>I171</f>
        <v>15610133.42</v>
      </c>
      <c r="J170" s="11">
        <f>J171</f>
        <v>3864304.85</v>
      </c>
      <c r="K170" s="7">
        <f t="shared" si="17"/>
        <v>24.755104559509906</v>
      </c>
    </row>
    <row r="171" spans="1:11" ht="21" customHeight="1" x14ac:dyDescent="0.2">
      <c r="A171" s="9" t="s">
        <v>25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124</v>
      </c>
      <c r="G171" s="3" t="s">
        <v>26</v>
      </c>
      <c r="H171" s="11">
        <v>15611208</v>
      </c>
      <c r="I171" s="11">
        <v>15610133.42</v>
      </c>
      <c r="J171" s="11">
        <v>3864304.85</v>
      </c>
      <c r="K171" s="7">
        <f t="shared" si="17"/>
        <v>24.755104559509906</v>
      </c>
    </row>
    <row r="172" spans="1:11" ht="41.25" customHeight="1" x14ac:dyDescent="0.2">
      <c r="A172" s="9" t="s">
        <v>204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205</v>
      </c>
      <c r="G172" s="3" t="s">
        <v>0</v>
      </c>
      <c r="H172" s="11">
        <v>5480000</v>
      </c>
      <c r="I172" s="11">
        <v>5480000</v>
      </c>
      <c r="J172" s="11">
        <v>0</v>
      </c>
      <c r="K172" s="7">
        <f t="shared" si="17"/>
        <v>0</v>
      </c>
    </row>
    <row r="173" spans="1:11" ht="48" customHeight="1" x14ac:dyDescent="0.2">
      <c r="A173" s="9" t="s">
        <v>33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205</v>
      </c>
      <c r="G173" s="3" t="s">
        <v>34</v>
      </c>
      <c r="H173" s="11">
        <v>5480000</v>
      </c>
      <c r="I173" s="11">
        <v>5480000</v>
      </c>
      <c r="J173" s="11">
        <v>0</v>
      </c>
      <c r="K173" s="7">
        <f t="shared" si="17"/>
        <v>0</v>
      </c>
    </row>
    <row r="174" spans="1:11" ht="48" customHeight="1" x14ac:dyDescent="0.2">
      <c r="A174" s="9" t="s">
        <v>35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205</v>
      </c>
      <c r="G174" s="3" t="s">
        <v>36</v>
      </c>
      <c r="H174" s="11">
        <v>5480000</v>
      </c>
      <c r="I174" s="11">
        <v>5480000</v>
      </c>
      <c r="J174" s="11">
        <v>0</v>
      </c>
      <c r="K174" s="7">
        <f t="shared" si="17"/>
        <v>0</v>
      </c>
    </row>
    <row r="175" spans="1:11" ht="48" customHeight="1" x14ac:dyDescent="0.2">
      <c r="A175" s="9" t="s">
        <v>125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126</v>
      </c>
      <c r="G175" s="3" t="s">
        <v>0</v>
      </c>
      <c r="H175" s="11">
        <v>53000</v>
      </c>
      <c r="I175" s="11">
        <v>53000</v>
      </c>
      <c r="J175" s="11">
        <f>J176</f>
        <v>9300</v>
      </c>
      <c r="K175" s="7">
        <f t="shared" si="17"/>
        <v>17.547169811320753</v>
      </c>
    </row>
    <row r="176" spans="1:11" ht="48" customHeight="1" x14ac:dyDescent="0.2">
      <c r="A176" s="9" t="s">
        <v>33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126</v>
      </c>
      <c r="G176" s="3" t="s">
        <v>34</v>
      </c>
      <c r="H176" s="11">
        <v>53000</v>
      </c>
      <c r="I176" s="11">
        <v>53000</v>
      </c>
      <c r="J176" s="11">
        <f>J177</f>
        <v>9300</v>
      </c>
      <c r="K176" s="7">
        <f t="shared" si="17"/>
        <v>17.547169811320753</v>
      </c>
    </row>
    <row r="177" spans="1:11" ht="30" customHeight="1" x14ac:dyDescent="0.2">
      <c r="A177" s="9" t="s">
        <v>35</v>
      </c>
      <c r="B177" s="3" t="s">
        <v>16</v>
      </c>
      <c r="C177" s="3" t="s">
        <v>9</v>
      </c>
      <c r="D177" s="3" t="s">
        <v>19</v>
      </c>
      <c r="E177" s="3" t="s">
        <v>20</v>
      </c>
      <c r="F177" s="3" t="s">
        <v>126</v>
      </c>
      <c r="G177" s="3" t="s">
        <v>36</v>
      </c>
      <c r="H177" s="11">
        <v>53000</v>
      </c>
      <c r="I177" s="11">
        <v>53000</v>
      </c>
      <c r="J177" s="11">
        <v>9300</v>
      </c>
      <c r="K177" s="7">
        <f t="shared" si="17"/>
        <v>17.547169811320753</v>
      </c>
    </row>
    <row r="178" spans="1:11" ht="30" customHeight="1" x14ac:dyDescent="0.2">
      <c r="A178" s="9" t="s">
        <v>21</v>
      </c>
      <c r="B178" s="3" t="s">
        <v>16</v>
      </c>
      <c r="C178" s="3" t="s">
        <v>9</v>
      </c>
      <c r="D178" s="3" t="s">
        <v>19</v>
      </c>
      <c r="E178" s="3" t="s">
        <v>20</v>
      </c>
      <c r="F178" s="3" t="s">
        <v>22</v>
      </c>
      <c r="G178" s="3" t="s">
        <v>0</v>
      </c>
      <c r="H178" s="11">
        <v>31760.61</v>
      </c>
      <c r="I178" s="11">
        <f>I179</f>
        <v>139218.19</v>
      </c>
      <c r="J178" s="11">
        <f>J179</f>
        <v>107457.58</v>
      </c>
      <c r="K178" s="7">
        <f t="shared" si="17"/>
        <v>77.186450994658102</v>
      </c>
    </row>
    <row r="179" spans="1:11" ht="30" customHeight="1" x14ac:dyDescent="0.2">
      <c r="A179" s="9" t="s">
        <v>23</v>
      </c>
      <c r="B179" s="3" t="s">
        <v>16</v>
      </c>
      <c r="C179" s="3" t="s">
        <v>9</v>
      </c>
      <c r="D179" s="3" t="s">
        <v>19</v>
      </c>
      <c r="E179" s="3" t="s">
        <v>20</v>
      </c>
      <c r="F179" s="3" t="s">
        <v>22</v>
      </c>
      <c r="G179" s="3" t="s">
        <v>24</v>
      </c>
      <c r="H179" s="11">
        <v>31760.61</v>
      </c>
      <c r="I179" s="11">
        <f>I180</f>
        <v>139218.19</v>
      </c>
      <c r="J179" s="11">
        <f>J180</f>
        <v>107457.58</v>
      </c>
      <c r="K179" s="7">
        <f t="shared" si="17"/>
        <v>77.186450994658102</v>
      </c>
    </row>
    <row r="180" spans="1:11" ht="30" customHeight="1" x14ac:dyDescent="0.2">
      <c r="A180" s="9" t="s">
        <v>25</v>
      </c>
      <c r="B180" s="3" t="s">
        <v>16</v>
      </c>
      <c r="C180" s="3" t="s">
        <v>9</v>
      </c>
      <c r="D180" s="3" t="s">
        <v>19</v>
      </c>
      <c r="E180" s="3" t="s">
        <v>20</v>
      </c>
      <c r="F180" s="3" t="s">
        <v>22</v>
      </c>
      <c r="G180" s="3" t="s">
        <v>26</v>
      </c>
      <c r="H180" s="11">
        <v>31760.61</v>
      </c>
      <c r="I180" s="11">
        <v>139218.19</v>
      </c>
      <c r="J180" s="11">
        <v>107457.58</v>
      </c>
      <c r="K180" s="7">
        <f t="shared" si="17"/>
        <v>77.186450994658102</v>
      </c>
    </row>
    <row r="181" spans="1:11" ht="51.75" customHeight="1" x14ac:dyDescent="0.2">
      <c r="A181" s="4" t="s">
        <v>185</v>
      </c>
      <c r="B181" s="5" t="s">
        <v>16</v>
      </c>
      <c r="C181" s="5">
        <v>2</v>
      </c>
      <c r="D181" s="5" t="s">
        <v>0</v>
      </c>
      <c r="E181" s="6" t="s">
        <v>0</v>
      </c>
      <c r="F181" s="6" t="s">
        <v>0</v>
      </c>
      <c r="G181" s="6" t="s">
        <v>0</v>
      </c>
      <c r="H181" s="7">
        <f>H182</f>
        <v>350000</v>
      </c>
      <c r="I181" s="7">
        <f>I182</f>
        <v>350000</v>
      </c>
      <c r="J181" s="11">
        <v>0</v>
      </c>
      <c r="K181" s="7">
        <f t="shared" si="17"/>
        <v>0</v>
      </c>
    </row>
    <row r="182" spans="1:11" ht="30" customHeight="1" x14ac:dyDescent="0.2">
      <c r="A182" s="4" t="s">
        <v>17</v>
      </c>
      <c r="B182" s="5" t="s">
        <v>16</v>
      </c>
      <c r="C182" s="5">
        <v>2</v>
      </c>
      <c r="D182" s="5" t="s">
        <v>19</v>
      </c>
      <c r="E182" s="5" t="s">
        <v>20</v>
      </c>
      <c r="F182" s="8" t="s">
        <v>0</v>
      </c>
      <c r="G182" s="8" t="s">
        <v>0</v>
      </c>
      <c r="H182" s="7">
        <f>H183</f>
        <v>350000</v>
      </c>
      <c r="I182" s="7">
        <f>I183</f>
        <v>350000</v>
      </c>
      <c r="J182" s="11">
        <v>0</v>
      </c>
      <c r="K182" s="7">
        <f t="shared" si="17"/>
        <v>0</v>
      </c>
    </row>
    <row r="183" spans="1:11" ht="43.5" customHeight="1" x14ac:dyDescent="0.2">
      <c r="A183" s="9" t="s">
        <v>128</v>
      </c>
      <c r="B183" s="3" t="s">
        <v>16</v>
      </c>
      <c r="C183" s="5">
        <v>2</v>
      </c>
      <c r="D183" s="3" t="s">
        <v>19</v>
      </c>
      <c r="E183" s="3" t="s">
        <v>20</v>
      </c>
      <c r="F183" s="3" t="s">
        <v>129</v>
      </c>
      <c r="G183" s="10" t="s">
        <v>0</v>
      </c>
      <c r="H183" s="11">
        <f>H184+H186</f>
        <v>350000</v>
      </c>
      <c r="I183" s="11">
        <f>I184+I186</f>
        <v>350000</v>
      </c>
      <c r="J183" s="11">
        <v>0</v>
      </c>
      <c r="K183" s="7">
        <f t="shared" si="17"/>
        <v>0</v>
      </c>
    </row>
    <row r="184" spans="1:11" ht="30" customHeight="1" x14ac:dyDescent="0.2">
      <c r="A184" s="9" t="s">
        <v>29</v>
      </c>
      <c r="B184" s="3" t="s">
        <v>16</v>
      </c>
      <c r="C184" s="5">
        <v>2</v>
      </c>
      <c r="D184" s="3" t="s">
        <v>19</v>
      </c>
      <c r="E184" s="3" t="s">
        <v>20</v>
      </c>
      <c r="F184" s="3" t="s">
        <v>129</v>
      </c>
      <c r="G184" s="3" t="s">
        <v>30</v>
      </c>
      <c r="H184" s="11">
        <f>H185</f>
        <v>223800</v>
      </c>
      <c r="I184" s="11">
        <f>I185</f>
        <v>223800</v>
      </c>
      <c r="J184" s="11">
        <v>0</v>
      </c>
      <c r="K184" s="7">
        <f t="shared" si="17"/>
        <v>0</v>
      </c>
    </row>
    <row r="185" spans="1:11" ht="30" customHeight="1" x14ac:dyDescent="0.2">
      <c r="A185" s="9" t="s">
        <v>31</v>
      </c>
      <c r="B185" s="3" t="s">
        <v>16</v>
      </c>
      <c r="C185" s="5">
        <v>2</v>
      </c>
      <c r="D185" s="3" t="s">
        <v>19</v>
      </c>
      <c r="E185" s="3" t="s">
        <v>20</v>
      </c>
      <c r="F185" s="3" t="s">
        <v>129</v>
      </c>
      <c r="G185" s="3" t="s">
        <v>32</v>
      </c>
      <c r="H185" s="11">
        <v>223800</v>
      </c>
      <c r="I185" s="11">
        <v>223800</v>
      </c>
      <c r="J185" s="11">
        <v>0</v>
      </c>
      <c r="K185" s="7">
        <f t="shared" si="17"/>
        <v>0</v>
      </c>
    </row>
    <row r="186" spans="1:11" ht="30" customHeight="1" x14ac:dyDescent="0.2">
      <c r="A186" s="9" t="s">
        <v>33</v>
      </c>
      <c r="B186" s="3" t="s">
        <v>16</v>
      </c>
      <c r="C186" s="5">
        <v>2</v>
      </c>
      <c r="D186" s="3" t="s">
        <v>19</v>
      </c>
      <c r="E186" s="3" t="s">
        <v>20</v>
      </c>
      <c r="F186" s="3" t="s">
        <v>129</v>
      </c>
      <c r="G186" s="3" t="s">
        <v>34</v>
      </c>
      <c r="H186" s="21">
        <f>H187</f>
        <v>126200</v>
      </c>
      <c r="I186" s="21">
        <f>I187</f>
        <v>126200</v>
      </c>
      <c r="J186" s="11">
        <v>0</v>
      </c>
      <c r="K186" s="7">
        <f t="shared" si="17"/>
        <v>0</v>
      </c>
    </row>
    <row r="187" spans="1:11" ht="30" customHeight="1" x14ac:dyDescent="0.2">
      <c r="A187" s="9" t="s">
        <v>35</v>
      </c>
      <c r="B187" s="3" t="s">
        <v>16</v>
      </c>
      <c r="C187" s="5">
        <v>2</v>
      </c>
      <c r="D187" s="3" t="s">
        <v>19</v>
      </c>
      <c r="E187" s="3" t="s">
        <v>20</v>
      </c>
      <c r="F187" s="3" t="s">
        <v>129</v>
      </c>
      <c r="G187" s="3" t="s">
        <v>36</v>
      </c>
      <c r="H187" s="11">
        <v>126200</v>
      </c>
      <c r="I187" s="11">
        <v>126200</v>
      </c>
      <c r="J187" s="11">
        <v>0</v>
      </c>
      <c r="K187" s="7">
        <f t="shared" si="17"/>
        <v>0</v>
      </c>
    </row>
    <row r="188" spans="1:11" ht="58.5" customHeight="1" x14ac:dyDescent="0.2">
      <c r="A188" s="4" t="s">
        <v>184</v>
      </c>
      <c r="B188" s="5" t="s">
        <v>16</v>
      </c>
      <c r="C188" s="5" t="s">
        <v>11</v>
      </c>
      <c r="D188" s="5" t="s">
        <v>0</v>
      </c>
      <c r="E188" s="6" t="s">
        <v>0</v>
      </c>
      <c r="F188" s="6" t="s">
        <v>0</v>
      </c>
      <c r="G188" s="6" t="s">
        <v>0</v>
      </c>
      <c r="H188" s="7">
        <f t="shared" ref="H188:J191" si="18">H189</f>
        <v>795614.4</v>
      </c>
      <c r="I188" s="7">
        <f t="shared" si="18"/>
        <v>795614.4</v>
      </c>
      <c r="J188" s="7">
        <f t="shared" si="18"/>
        <v>795614.4</v>
      </c>
      <c r="K188" s="31">
        <f t="shared" si="17"/>
        <v>100</v>
      </c>
    </row>
    <row r="189" spans="1:11" ht="32.25" customHeight="1" x14ac:dyDescent="0.2">
      <c r="A189" s="4" t="s">
        <v>17</v>
      </c>
      <c r="B189" s="5" t="s">
        <v>16</v>
      </c>
      <c r="C189" s="5" t="s">
        <v>11</v>
      </c>
      <c r="D189" s="5" t="s">
        <v>19</v>
      </c>
      <c r="E189" s="5" t="s">
        <v>20</v>
      </c>
      <c r="F189" s="8" t="s">
        <v>0</v>
      </c>
      <c r="G189" s="8" t="s">
        <v>0</v>
      </c>
      <c r="H189" s="7">
        <f t="shared" si="18"/>
        <v>795614.4</v>
      </c>
      <c r="I189" s="7">
        <f t="shared" si="18"/>
        <v>795614.4</v>
      </c>
      <c r="J189" s="7">
        <f t="shared" si="18"/>
        <v>795614.4</v>
      </c>
      <c r="K189" s="31">
        <f t="shared" si="17"/>
        <v>100</v>
      </c>
    </row>
    <row r="190" spans="1:11" ht="48.95" customHeight="1" x14ac:dyDescent="0.2">
      <c r="A190" s="9" t="s">
        <v>181</v>
      </c>
      <c r="B190" s="3" t="s">
        <v>16</v>
      </c>
      <c r="C190" s="3" t="s">
        <v>11</v>
      </c>
      <c r="D190" s="3" t="s">
        <v>19</v>
      </c>
      <c r="E190" s="3" t="s">
        <v>20</v>
      </c>
      <c r="F190" s="3" t="s">
        <v>127</v>
      </c>
      <c r="G190" s="10" t="s">
        <v>0</v>
      </c>
      <c r="H190" s="11">
        <f t="shared" si="18"/>
        <v>795614.4</v>
      </c>
      <c r="I190" s="11">
        <f t="shared" si="18"/>
        <v>795614.4</v>
      </c>
      <c r="J190" s="11">
        <f t="shared" si="18"/>
        <v>795614.4</v>
      </c>
      <c r="K190" s="31">
        <f t="shared" si="17"/>
        <v>100</v>
      </c>
    </row>
    <row r="191" spans="1:11" ht="32.25" customHeight="1" x14ac:dyDescent="0.2">
      <c r="A191" s="9" t="s">
        <v>46</v>
      </c>
      <c r="B191" s="3" t="s">
        <v>16</v>
      </c>
      <c r="C191" s="3" t="s">
        <v>11</v>
      </c>
      <c r="D191" s="3" t="s">
        <v>19</v>
      </c>
      <c r="E191" s="3" t="s">
        <v>20</v>
      </c>
      <c r="F191" s="3" t="s">
        <v>127</v>
      </c>
      <c r="G191" s="3" t="s">
        <v>47</v>
      </c>
      <c r="H191" s="11">
        <f t="shared" si="18"/>
        <v>795614.4</v>
      </c>
      <c r="I191" s="11">
        <f t="shared" si="18"/>
        <v>795614.4</v>
      </c>
      <c r="J191" s="11">
        <f t="shared" si="18"/>
        <v>795614.4</v>
      </c>
      <c r="K191" s="31">
        <f t="shared" si="17"/>
        <v>100</v>
      </c>
    </row>
    <row r="192" spans="1:11" ht="48.95" customHeight="1" x14ac:dyDescent="0.2">
      <c r="A192" s="9" t="s">
        <v>48</v>
      </c>
      <c r="B192" s="3" t="s">
        <v>16</v>
      </c>
      <c r="C192" s="3" t="s">
        <v>11</v>
      </c>
      <c r="D192" s="3" t="s">
        <v>19</v>
      </c>
      <c r="E192" s="3" t="s">
        <v>20</v>
      </c>
      <c r="F192" s="3" t="s">
        <v>127</v>
      </c>
      <c r="G192" s="3" t="s">
        <v>49</v>
      </c>
      <c r="H192" s="11">
        <v>795614.4</v>
      </c>
      <c r="I192" s="11">
        <v>795614.4</v>
      </c>
      <c r="J192" s="11">
        <v>795614.4</v>
      </c>
      <c r="K192" s="31">
        <f t="shared" si="17"/>
        <v>100</v>
      </c>
    </row>
    <row r="193" spans="1:11" ht="44.25" customHeight="1" x14ac:dyDescent="0.2">
      <c r="A193" s="4" t="s">
        <v>186</v>
      </c>
      <c r="B193" s="5" t="s">
        <v>130</v>
      </c>
      <c r="C193" s="6" t="s">
        <v>0</v>
      </c>
      <c r="D193" s="6" t="s">
        <v>0</v>
      </c>
      <c r="E193" s="6" t="s">
        <v>0</v>
      </c>
      <c r="F193" s="6" t="s">
        <v>0</v>
      </c>
      <c r="G193" s="6" t="s">
        <v>0</v>
      </c>
      <c r="H193" s="7">
        <f>H194</f>
        <v>138238577.09000003</v>
      </c>
      <c r="I193" s="7">
        <f>I194</f>
        <v>138238577.09000003</v>
      </c>
      <c r="J193" s="7">
        <f>J194</f>
        <v>29508737.620000001</v>
      </c>
      <c r="K193" s="31">
        <f t="shared" si="17"/>
        <v>21.346239408112815</v>
      </c>
    </row>
    <row r="194" spans="1:11" ht="48.95" customHeight="1" x14ac:dyDescent="0.2">
      <c r="A194" s="4" t="s">
        <v>131</v>
      </c>
      <c r="B194" s="5" t="s">
        <v>130</v>
      </c>
      <c r="C194" s="5" t="s">
        <v>18</v>
      </c>
      <c r="D194" s="5" t="s">
        <v>19</v>
      </c>
      <c r="E194" s="5" t="s">
        <v>132</v>
      </c>
      <c r="F194" s="8" t="s">
        <v>0</v>
      </c>
      <c r="G194" s="8" t="s">
        <v>0</v>
      </c>
      <c r="H194" s="7">
        <f>H195+H198+H204+H201+H207+H215+H218+H223++H226+H232+H241+H244+H247+H250++H253+H256+H210+H229</f>
        <v>138238577.09000003</v>
      </c>
      <c r="I194" s="7">
        <f>I195+I198+I204+I201+I207+I215+I218+I223++I226+I232+I241+I244+I247+I250++I253+I256+I210+I229</f>
        <v>138238577.09000003</v>
      </c>
      <c r="J194" s="7">
        <f>J195+J198+J204+J201+J207+J215+J218+J223++J226+J232+J241+J244+J247+J250++J253+J256+J210+J229</f>
        <v>29508737.620000001</v>
      </c>
      <c r="K194" s="31">
        <f t="shared" si="17"/>
        <v>21.346239408112815</v>
      </c>
    </row>
    <row r="195" spans="1:11" ht="158.25" customHeight="1" x14ac:dyDescent="0.2">
      <c r="A195" s="12" t="s">
        <v>206</v>
      </c>
      <c r="B195" s="13" t="s">
        <v>130</v>
      </c>
      <c r="C195" s="13" t="s">
        <v>18</v>
      </c>
      <c r="D195" s="13" t="s">
        <v>19</v>
      </c>
      <c r="E195" s="13" t="s">
        <v>132</v>
      </c>
      <c r="F195" s="13" t="s">
        <v>207</v>
      </c>
      <c r="G195" s="22" t="s">
        <v>0</v>
      </c>
      <c r="H195" s="21">
        <v>156240</v>
      </c>
      <c r="I195" s="21">
        <v>156240</v>
      </c>
      <c r="J195" s="21">
        <f>J196</f>
        <v>39060</v>
      </c>
      <c r="K195" s="31">
        <f t="shared" si="17"/>
        <v>25</v>
      </c>
    </row>
    <row r="196" spans="1:11" ht="69" customHeight="1" x14ac:dyDescent="0.2">
      <c r="A196" s="12" t="s">
        <v>23</v>
      </c>
      <c r="B196" s="13" t="s">
        <v>130</v>
      </c>
      <c r="C196" s="13" t="s">
        <v>18</v>
      </c>
      <c r="D196" s="13" t="s">
        <v>19</v>
      </c>
      <c r="E196" s="13" t="s">
        <v>132</v>
      </c>
      <c r="F196" s="13" t="s">
        <v>207</v>
      </c>
      <c r="G196" s="13" t="s">
        <v>24</v>
      </c>
      <c r="H196" s="21">
        <v>156240</v>
      </c>
      <c r="I196" s="21">
        <v>156240</v>
      </c>
      <c r="J196" s="21">
        <f>J197</f>
        <v>39060</v>
      </c>
      <c r="K196" s="31">
        <f t="shared" si="17"/>
        <v>25</v>
      </c>
    </row>
    <row r="197" spans="1:11" ht="33" customHeight="1" x14ac:dyDescent="0.2">
      <c r="A197" s="12" t="s">
        <v>25</v>
      </c>
      <c r="B197" s="13" t="s">
        <v>130</v>
      </c>
      <c r="C197" s="13" t="s">
        <v>18</v>
      </c>
      <c r="D197" s="13" t="s">
        <v>19</v>
      </c>
      <c r="E197" s="13" t="s">
        <v>132</v>
      </c>
      <c r="F197" s="13" t="s">
        <v>207</v>
      </c>
      <c r="G197" s="13" t="s">
        <v>26</v>
      </c>
      <c r="H197" s="21">
        <v>156240</v>
      </c>
      <c r="I197" s="21">
        <v>156240</v>
      </c>
      <c r="J197" s="21">
        <v>39060</v>
      </c>
      <c r="K197" s="31">
        <f t="shared" si="17"/>
        <v>25</v>
      </c>
    </row>
    <row r="198" spans="1:11" ht="159.94999999999999" customHeight="1" x14ac:dyDescent="0.2">
      <c r="A198" s="9" t="s">
        <v>133</v>
      </c>
      <c r="B198" s="3" t="s">
        <v>130</v>
      </c>
      <c r="C198" s="3" t="s">
        <v>18</v>
      </c>
      <c r="D198" s="3" t="s">
        <v>19</v>
      </c>
      <c r="E198" s="3" t="s">
        <v>132</v>
      </c>
      <c r="F198" s="3" t="s">
        <v>134</v>
      </c>
      <c r="G198" s="10" t="s">
        <v>0</v>
      </c>
      <c r="H198" s="11">
        <f t="shared" ref="H198:J199" si="19">H199</f>
        <v>349019.32</v>
      </c>
      <c r="I198" s="11">
        <f t="shared" si="19"/>
        <v>349019.32</v>
      </c>
      <c r="J198" s="11">
        <f t="shared" si="19"/>
        <v>87255</v>
      </c>
      <c r="K198" s="31">
        <f t="shared" si="17"/>
        <v>25.000048707905336</v>
      </c>
    </row>
    <row r="199" spans="1:11" ht="64.5" customHeight="1" x14ac:dyDescent="0.2">
      <c r="A199" s="9" t="s">
        <v>23</v>
      </c>
      <c r="B199" s="3" t="s">
        <v>130</v>
      </c>
      <c r="C199" s="3" t="s">
        <v>18</v>
      </c>
      <c r="D199" s="3" t="s">
        <v>19</v>
      </c>
      <c r="E199" s="3" t="s">
        <v>132</v>
      </c>
      <c r="F199" s="3" t="s">
        <v>134</v>
      </c>
      <c r="G199" s="3" t="s">
        <v>24</v>
      </c>
      <c r="H199" s="11">
        <f t="shared" si="19"/>
        <v>349019.32</v>
      </c>
      <c r="I199" s="11">
        <f t="shared" si="19"/>
        <v>349019.32</v>
      </c>
      <c r="J199" s="11">
        <f t="shared" si="19"/>
        <v>87255</v>
      </c>
      <c r="K199" s="31">
        <f t="shared" si="17"/>
        <v>25.000048707905336</v>
      </c>
    </row>
    <row r="200" spans="1:11" ht="32.25" customHeight="1" x14ac:dyDescent="0.2">
      <c r="A200" s="9" t="s">
        <v>25</v>
      </c>
      <c r="B200" s="3" t="s">
        <v>130</v>
      </c>
      <c r="C200" s="3" t="s">
        <v>18</v>
      </c>
      <c r="D200" s="3" t="s">
        <v>19</v>
      </c>
      <c r="E200" s="3" t="s">
        <v>132</v>
      </c>
      <c r="F200" s="3" t="s">
        <v>134</v>
      </c>
      <c r="G200" s="3" t="s">
        <v>26</v>
      </c>
      <c r="H200" s="11">
        <v>349019.32</v>
      </c>
      <c r="I200" s="11">
        <v>349019.32</v>
      </c>
      <c r="J200" s="11">
        <v>87255</v>
      </c>
      <c r="K200" s="31">
        <f t="shared" si="17"/>
        <v>25.000048707905336</v>
      </c>
    </row>
    <row r="201" spans="1:11" ht="99.75" customHeight="1" x14ac:dyDescent="0.2">
      <c r="A201" s="12" t="s">
        <v>208</v>
      </c>
      <c r="B201" s="13" t="s">
        <v>130</v>
      </c>
      <c r="C201" s="13" t="s">
        <v>18</v>
      </c>
      <c r="D201" s="13" t="s">
        <v>19</v>
      </c>
      <c r="E201" s="13" t="s">
        <v>132</v>
      </c>
      <c r="F201" s="13" t="s">
        <v>209</v>
      </c>
      <c r="G201" s="13" t="s">
        <v>0</v>
      </c>
      <c r="H201" s="11">
        <f t="shared" ref="H201:J202" si="20">H202</f>
        <v>8593200</v>
      </c>
      <c r="I201" s="11">
        <f t="shared" si="20"/>
        <v>8593200</v>
      </c>
      <c r="J201" s="11">
        <f t="shared" si="20"/>
        <v>1953000</v>
      </c>
      <c r="K201" s="31">
        <f t="shared" si="17"/>
        <v>22.727272727272727</v>
      </c>
    </row>
    <row r="202" spans="1:11" ht="69.75" customHeight="1" x14ac:dyDescent="0.2">
      <c r="A202" s="12" t="s">
        <v>23</v>
      </c>
      <c r="B202" s="13" t="s">
        <v>130</v>
      </c>
      <c r="C202" s="13" t="s">
        <v>18</v>
      </c>
      <c r="D202" s="13" t="s">
        <v>19</v>
      </c>
      <c r="E202" s="13" t="s">
        <v>132</v>
      </c>
      <c r="F202" s="13" t="s">
        <v>209</v>
      </c>
      <c r="G202" s="13" t="s">
        <v>24</v>
      </c>
      <c r="H202" s="11">
        <f t="shared" si="20"/>
        <v>8593200</v>
      </c>
      <c r="I202" s="11">
        <f t="shared" si="20"/>
        <v>8593200</v>
      </c>
      <c r="J202" s="11">
        <f t="shared" si="20"/>
        <v>1953000</v>
      </c>
      <c r="K202" s="31">
        <f t="shared" si="17"/>
        <v>22.727272727272727</v>
      </c>
    </row>
    <row r="203" spans="1:11" ht="32.25" customHeight="1" x14ac:dyDescent="0.2">
      <c r="A203" s="12" t="s">
        <v>25</v>
      </c>
      <c r="B203" s="13" t="s">
        <v>130</v>
      </c>
      <c r="C203" s="13" t="s">
        <v>18</v>
      </c>
      <c r="D203" s="13" t="s">
        <v>19</v>
      </c>
      <c r="E203" s="13" t="s">
        <v>132</v>
      </c>
      <c r="F203" s="13" t="s">
        <v>209</v>
      </c>
      <c r="G203" s="13" t="s">
        <v>26</v>
      </c>
      <c r="H203" s="11">
        <v>8593200</v>
      </c>
      <c r="I203" s="11">
        <v>8593200</v>
      </c>
      <c r="J203" s="11">
        <v>1953000</v>
      </c>
      <c r="K203" s="31">
        <f t="shared" si="17"/>
        <v>22.727272727272727</v>
      </c>
    </row>
    <row r="204" spans="1:11" ht="146.25" customHeight="1" x14ac:dyDescent="0.2">
      <c r="A204" s="9" t="s">
        <v>135</v>
      </c>
      <c r="B204" s="3" t="s">
        <v>130</v>
      </c>
      <c r="C204" s="3" t="s">
        <v>18</v>
      </c>
      <c r="D204" s="3" t="s">
        <v>19</v>
      </c>
      <c r="E204" s="3" t="s">
        <v>132</v>
      </c>
      <c r="F204" s="3" t="s">
        <v>136</v>
      </c>
      <c r="G204" s="10" t="s">
        <v>0</v>
      </c>
      <c r="H204" s="11">
        <f t="shared" ref="H204:J205" si="21">H205</f>
        <v>68718364</v>
      </c>
      <c r="I204" s="11">
        <f t="shared" si="21"/>
        <v>68718364</v>
      </c>
      <c r="J204" s="11">
        <f t="shared" si="21"/>
        <v>14691896.99</v>
      </c>
      <c r="K204" s="31">
        <f t="shared" si="17"/>
        <v>21.379870146501158</v>
      </c>
    </row>
    <row r="205" spans="1:11" ht="64.5" customHeight="1" x14ac:dyDescent="0.2">
      <c r="A205" s="9" t="s">
        <v>23</v>
      </c>
      <c r="B205" s="3" t="s">
        <v>130</v>
      </c>
      <c r="C205" s="3" t="s">
        <v>18</v>
      </c>
      <c r="D205" s="3" t="s">
        <v>19</v>
      </c>
      <c r="E205" s="3" t="s">
        <v>132</v>
      </c>
      <c r="F205" s="3" t="s">
        <v>136</v>
      </c>
      <c r="G205" s="3" t="s">
        <v>24</v>
      </c>
      <c r="H205" s="11">
        <f t="shared" si="21"/>
        <v>68718364</v>
      </c>
      <c r="I205" s="11">
        <f t="shared" si="21"/>
        <v>68718364</v>
      </c>
      <c r="J205" s="11">
        <f t="shared" si="21"/>
        <v>14691896.99</v>
      </c>
      <c r="K205" s="31">
        <f t="shared" si="17"/>
        <v>21.379870146501158</v>
      </c>
    </row>
    <row r="206" spans="1:11" ht="32.25" customHeight="1" x14ac:dyDescent="0.2">
      <c r="A206" s="9" t="s">
        <v>25</v>
      </c>
      <c r="B206" s="3" t="s">
        <v>130</v>
      </c>
      <c r="C206" s="3" t="s">
        <v>18</v>
      </c>
      <c r="D206" s="3" t="s">
        <v>19</v>
      </c>
      <c r="E206" s="3" t="s">
        <v>132</v>
      </c>
      <c r="F206" s="3" t="s">
        <v>136</v>
      </c>
      <c r="G206" s="3" t="s">
        <v>26</v>
      </c>
      <c r="H206" s="11">
        <v>68718364</v>
      </c>
      <c r="I206" s="11">
        <v>68718364</v>
      </c>
      <c r="J206" s="11">
        <v>14691896.99</v>
      </c>
      <c r="K206" s="31">
        <f t="shared" si="17"/>
        <v>21.379870146501158</v>
      </c>
    </row>
    <row r="207" spans="1:11" ht="398.85" customHeight="1" x14ac:dyDescent="0.2">
      <c r="A207" s="9" t="s">
        <v>137</v>
      </c>
      <c r="B207" s="3" t="s">
        <v>130</v>
      </c>
      <c r="C207" s="3" t="s">
        <v>18</v>
      </c>
      <c r="D207" s="3" t="s">
        <v>19</v>
      </c>
      <c r="E207" s="3" t="s">
        <v>132</v>
      </c>
      <c r="F207" s="3" t="s">
        <v>138</v>
      </c>
      <c r="G207" s="10" t="s">
        <v>0</v>
      </c>
      <c r="H207" s="11">
        <f t="shared" ref="H207:J208" si="22">H208</f>
        <v>22809861</v>
      </c>
      <c r="I207" s="11">
        <f t="shared" si="22"/>
        <v>22809861</v>
      </c>
      <c r="J207" s="11">
        <f t="shared" si="22"/>
        <v>3703578.01</v>
      </c>
      <c r="K207" s="31">
        <f t="shared" si="17"/>
        <v>16.236740811353474</v>
      </c>
    </row>
    <row r="208" spans="1:11" ht="64.5" customHeight="1" x14ac:dyDescent="0.2">
      <c r="A208" s="9" t="s">
        <v>23</v>
      </c>
      <c r="B208" s="3" t="s">
        <v>130</v>
      </c>
      <c r="C208" s="3" t="s">
        <v>18</v>
      </c>
      <c r="D208" s="3" t="s">
        <v>19</v>
      </c>
      <c r="E208" s="3" t="s">
        <v>132</v>
      </c>
      <c r="F208" s="3" t="s">
        <v>138</v>
      </c>
      <c r="G208" s="3" t="s">
        <v>24</v>
      </c>
      <c r="H208" s="11">
        <f t="shared" si="22"/>
        <v>22809861</v>
      </c>
      <c r="I208" s="11">
        <f t="shared" si="22"/>
        <v>22809861</v>
      </c>
      <c r="J208" s="11">
        <f t="shared" si="22"/>
        <v>3703578.01</v>
      </c>
      <c r="K208" s="31">
        <f t="shared" si="17"/>
        <v>16.236740811353474</v>
      </c>
    </row>
    <row r="209" spans="1:11" ht="32.25" customHeight="1" x14ac:dyDescent="0.2">
      <c r="A209" s="9" t="s">
        <v>25</v>
      </c>
      <c r="B209" s="3" t="s">
        <v>130</v>
      </c>
      <c r="C209" s="3" t="s">
        <v>18</v>
      </c>
      <c r="D209" s="3" t="s">
        <v>19</v>
      </c>
      <c r="E209" s="3" t="s">
        <v>132</v>
      </c>
      <c r="F209" s="3" t="s">
        <v>138</v>
      </c>
      <c r="G209" s="3" t="s">
        <v>26</v>
      </c>
      <c r="H209" s="11">
        <v>22809861</v>
      </c>
      <c r="I209" s="11">
        <v>22809861</v>
      </c>
      <c r="J209" s="11">
        <v>3703578.01</v>
      </c>
      <c r="K209" s="31">
        <f t="shared" ref="K209:K260" si="23">J209/I209*100</f>
        <v>16.236740811353474</v>
      </c>
    </row>
    <row r="210" spans="1:11" ht="159.94999999999999" customHeight="1" x14ac:dyDescent="0.2">
      <c r="A210" s="9" t="s">
        <v>139</v>
      </c>
      <c r="B210" s="3" t="s">
        <v>130</v>
      </c>
      <c r="C210" s="3" t="s">
        <v>18</v>
      </c>
      <c r="D210" s="3" t="s">
        <v>19</v>
      </c>
      <c r="E210" s="3" t="s">
        <v>132</v>
      </c>
      <c r="F210" s="3" t="s">
        <v>45</v>
      </c>
      <c r="G210" s="10" t="s">
        <v>0</v>
      </c>
      <c r="H210" s="11">
        <f>H211+H213</f>
        <v>1740000</v>
      </c>
      <c r="I210" s="11">
        <f>I211+I213</f>
        <v>1740000</v>
      </c>
      <c r="J210" s="11">
        <f>J211+J213</f>
        <v>439843</v>
      </c>
      <c r="K210" s="31">
        <f t="shared" si="23"/>
        <v>25.278333333333336</v>
      </c>
    </row>
    <row r="211" spans="1:11" ht="32.25" customHeight="1" x14ac:dyDescent="0.2">
      <c r="A211" s="9" t="s">
        <v>46</v>
      </c>
      <c r="B211" s="3" t="s">
        <v>130</v>
      </c>
      <c r="C211" s="3" t="s">
        <v>18</v>
      </c>
      <c r="D211" s="3" t="s">
        <v>19</v>
      </c>
      <c r="E211" s="3" t="s">
        <v>132</v>
      </c>
      <c r="F211" s="3" t="s">
        <v>45</v>
      </c>
      <c r="G211" s="3" t="s">
        <v>47</v>
      </c>
      <c r="H211" s="11">
        <v>596400</v>
      </c>
      <c r="I211" s="11">
        <v>596400</v>
      </c>
      <c r="J211" s="11">
        <f>J212</f>
        <v>146300</v>
      </c>
      <c r="K211" s="31">
        <f t="shared" si="23"/>
        <v>24.53051643192488</v>
      </c>
    </row>
    <row r="212" spans="1:11" ht="34.5" customHeight="1" x14ac:dyDescent="0.2">
      <c r="A212" s="23" t="s">
        <v>58</v>
      </c>
      <c r="B212" s="3" t="s">
        <v>130</v>
      </c>
      <c r="C212" s="3" t="s">
        <v>18</v>
      </c>
      <c r="D212" s="3" t="s">
        <v>19</v>
      </c>
      <c r="E212" s="3" t="s">
        <v>132</v>
      </c>
      <c r="F212" s="3" t="s">
        <v>45</v>
      </c>
      <c r="G212" s="3">
        <v>310</v>
      </c>
      <c r="H212" s="11">
        <v>596400</v>
      </c>
      <c r="I212" s="11">
        <v>596400</v>
      </c>
      <c r="J212" s="11">
        <v>146300</v>
      </c>
      <c r="K212" s="31">
        <f t="shared" si="23"/>
        <v>24.53051643192488</v>
      </c>
    </row>
    <row r="213" spans="1:11" ht="64.5" customHeight="1" x14ac:dyDescent="0.2">
      <c r="A213" s="9" t="s">
        <v>23</v>
      </c>
      <c r="B213" s="3" t="s">
        <v>130</v>
      </c>
      <c r="C213" s="3" t="s">
        <v>18</v>
      </c>
      <c r="D213" s="3" t="s">
        <v>19</v>
      </c>
      <c r="E213" s="3" t="s">
        <v>132</v>
      </c>
      <c r="F213" s="3" t="s">
        <v>45</v>
      </c>
      <c r="G213" s="3" t="s">
        <v>24</v>
      </c>
      <c r="H213" s="11">
        <f>H214</f>
        <v>1143600</v>
      </c>
      <c r="I213" s="11">
        <f>I214</f>
        <v>1143600</v>
      </c>
      <c r="J213" s="11">
        <f>J214</f>
        <v>293543</v>
      </c>
      <c r="K213" s="31">
        <f t="shared" si="23"/>
        <v>25.668328086743621</v>
      </c>
    </row>
    <row r="214" spans="1:11" ht="32.25" customHeight="1" x14ac:dyDescent="0.2">
      <c r="A214" s="9" t="s">
        <v>25</v>
      </c>
      <c r="B214" s="3" t="s">
        <v>130</v>
      </c>
      <c r="C214" s="3" t="s">
        <v>18</v>
      </c>
      <c r="D214" s="3" t="s">
        <v>19</v>
      </c>
      <c r="E214" s="3" t="s">
        <v>132</v>
      </c>
      <c r="F214" s="3" t="s">
        <v>45</v>
      </c>
      <c r="G214" s="3" t="s">
        <v>26</v>
      </c>
      <c r="H214" s="11">
        <v>1143600</v>
      </c>
      <c r="I214" s="11">
        <v>1143600</v>
      </c>
      <c r="J214" s="11">
        <v>293543</v>
      </c>
      <c r="K214" s="31">
        <f t="shared" si="23"/>
        <v>25.668328086743621</v>
      </c>
    </row>
    <row r="215" spans="1:11" ht="96.6" customHeight="1" x14ac:dyDescent="0.2">
      <c r="A215" s="9" t="s">
        <v>140</v>
      </c>
      <c r="B215" s="3" t="s">
        <v>130</v>
      </c>
      <c r="C215" s="3" t="s">
        <v>18</v>
      </c>
      <c r="D215" s="3" t="s">
        <v>19</v>
      </c>
      <c r="E215" s="3" t="s">
        <v>132</v>
      </c>
      <c r="F215" s="3" t="s">
        <v>141</v>
      </c>
      <c r="G215" s="10" t="s">
        <v>0</v>
      </c>
      <c r="H215" s="11">
        <f t="shared" ref="H215:J216" si="24">H216</f>
        <v>417715</v>
      </c>
      <c r="I215" s="11">
        <f t="shared" si="24"/>
        <v>417715</v>
      </c>
      <c r="J215" s="11">
        <f t="shared" si="24"/>
        <v>62564.52</v>
      </c>
      <c r="K215" s="31">
        <f t="shared" si="23"/>
        <v>14.977800653555654</v>
      </c>
    </row>
    <row r="216" spans="1:11" ht="32.25" customHeight="1" x14ac:dyDescent="0.2">
      <c r="A216" s="9" t="s">
        <v>46</v>
      </c>
      <c r="B216" s="3" t="s">
        <v>130</v>
      </c>
      <c r="C216" s="3" t="s">
        <v>18</v>
      </c>
      <c r="D216" s="3" t="s">
        <v>19</v>
      </c>
      <c r="E216" s="3" t="s">
        <v>132</v>
      </c>
      <c r="F216" s="3" t="s">
        <v>141</v>
      </c>
      <c r="G216" s="3" t="s">
        <v>47</v>
      </c>
      <c r="H216" s="11">
        <f t="shared" si="24"/>
        <v>417715</v>
      </c>
      <c r="I216" s="11">
        <f t="shared" si="24"/>
        <v>417715</v>
      </c>
      <c r="J216" s="11">
        <f t="shared" si="24"/>
        <v>62564.52</v>
      </c>
      <c r="K216" s="31">
        <f t="shared" si="23"/>
        <v>14.977800653555654</v>
      </c>
    </row>
    <row r="217" spans="1:11" ht="48.95" customHeight="1" x14ac:dyDescent="0.2">
      <c r="A217" s="23" t="s">
        <v>58</v>
      </c>
      <c r="B217" s="3" t="s">
        <v>130</v>
      </c>
      <c r="C217" s="3" t="s">
        <v>18</v>
      </c>
      <c r="D217" s="3" t="s">
        <v>19</v>
      </c>
      <c r="E217" s="3" t="s">
        <v>132</v>
      </c>
      <c r="F217" s="3" t="s">
        <v>141</v>
      </c>
      <c r="G217" s="3">
        <v>310</v>
      </c>
      <c r="H217" s="11">
        <v>417715</v>
      </c>
      <c r="I217" s="11">
        <v>417715</v>
      </c>
      <c r="J217" s="11">
        <v>62564.52</v>
      </c>
      <c r="K217" s="31">
        <f t="shared" si="23"/>
        <v>14.977800653555654</v>
      </c>
    </row>
    <row r="218" spans="1:11" ht="48.95" customHeight="1" x14ac:dyDescent="0.2">
      <c r="A218" s="9" t="s">
        <v>70</v>
      </c>
      <c r="B218" s="3" t="s">
        <v>130</v>
      </c>
      <c r="C218" s="3" t="s">
        <v>18</v>
      </c>
      <c r="D218" s="3" t="s">
        <v>19</v>
      </c>
      <c r="E218" s="3" t="s">
        <v>132</v>
      </c>
      <c r="F218" s="3" t="s">
        <v>71</v>
      </c>
      <c r="G218" s="10" t="s">
        <v>0</v>
      </c>
      <c r="H218" s="11">
        <f>H219+H221</f>
        <v>1723502</v>
      </c>
      <c r="I218" s="11">
        <f>I219+I221</f>
        <v>1723502</v>
      </c>
      <c r="J218" s="11">
        <f>J219+J221</f>
        <v>246492.25</v>
      </c>
      <c r="K218" s="31">
        <f t="shared" si="23"/>
        <v>14.301825585348901</v>
      </c>
    </row>
    <row r="219" spans="1:11" ht="127.9" customHeight="1" x14ac:dyDescent="0.2">
      <c r="A219" s="9" t="s">
        <v>29</v>
      </c>
      <c r="B219" s="3" t="s">
        <v>130</v>
      </c>
      <c r="C219" s="3" t="s">
        <v>18</v>
      </c>
      <c r="D219" s="3" t="s">
        <v>19</v>
      </c>
      <c r="E219" s="3" t="s">
        <v>132</v>
      </c>
      <c r="F219" s="3" t="s">
        <v>71</v>
      </c>
      <c r="G219" s="3" t="s">
        <v>30</v>
      </c>
      <c r="H219" s="11">
        <f>H220</f>
        <v>1713842</v>
      </c>
      <c r="I219" s="11">
        <f>I220</f>
        <v>1713842</v>
      </c>
      <c r="J219" s="11">
        <f>J220</f>
        <v>244458.49</v>
      </c>
      <c r="K219" s="31">
        <f t="shared" si="23"/>
        <v>14.2637705226036</v>
      </c>
    </row>
    <row r="220" spans="1:11" ht="48.95" customHeight="1" x14ac:dyDescent="0.2">
      <c r="A220" s="9" t="s">
        <v>31</v>
      </c>
      <c r="B220" s="3" t="s">
        <v>130</v>
      </c>
      <c r="C220" s="3" t="s">
        <v>18</v>
      </c>
      <c r="D220" s="3" t="s">
        <v>19</v>
      </c>
      <c r="E220" s="3" t="s">
        <v>132</v>
      </c>
      <c r="F220" s="3" t="s">
        <v>71</v>
      </c>
      <c r="G220" s="3" t="s">
        <v>32</v>
      </c>
      <c r="H220" s="11">
        <v>1713842</v>
      </c>
      <c r="I220" s="11">
        <v>1713842</v>
      </c>
      <c r="J220" s="11">
        <v>244458.49</v>
      </c>
      <c r="K220" s="31">
        <f t="shared" si="23"/>
        <v>14.2637705226036</v>
      </c>
    </row>
    <row r="221" spans="1:11" ht="48.95" customHeight="1" x14ac:dyDescent="0.2">
      <c r="A221" s="9" t="s">
        <v>33</v>
      </c>
      <c r="B221" s="3" t="s">
        <v>130</v>
      </c>
      <c r="C221" s="3" t="s">
        <v>18</v>
      </c>
      <c r="D221" s="3" t="s">
        <v>19</v>
      </c>
      <c r="E221" s="3" t="s">
        <v>132</v>
      </c>
      <c r="F221" s="3" t="s">
        <v>71</v>
      </c>
      <c r="G221" s="3" t="s">
        <v>34</v>
      </c>
      <c r="H221" s="11">
        <f>H222</f>
        <v>9660</v>
      </c>
      <c r="I221" s="11">
        <f>I222</f>
        <v>9660</v>
      </c>
      <c r="J221" s="11">
        <f>J222</f>
        <v>2033.76</v>
      </c>
      <c r="K221" s="31">
        <f t="shared" si="23"/>
        <v>21.053416149068322</v>
      </c>
    </row>
    <row r="222" spans="1:11" ht="64.5" customHeight="1" x14ac:dyDescent="0.2">
      <c r="A222" s="9" t="s">
        <v>35</v>
      </c>
      <c r="B222" s="3" t="s">
        <v>130</v>
      </c>
      <c r="C222" s="3" t="s">
        <v>18</v>
      </c>
      <c r="D222" s="3" t="s">
        <v>19</v>
      </c>
      <c r="E222" s="3" t="s">
        <v>132</v>
      </c>
      <c r="F222" s="3" t="s">
        <v>71</v>
      </c>
      <c r="G222" s="3" t="s">
        <v>36</v>
      </c>
      <c r="H222" s="11">
        <v>9660</v>
      </c>
      <c r="I222" s="11">
        <v>9660</v>
      </c>
      <c r="J222" s="11">
        <v>2033.76</v>
      </c>
      <c r="K222" s="31">
        <f t="shared" si="23"/>
        <v>21.053416149068322</v>
      </c>
    </row>
    <row r="223" spans="1:11" ht="32.25" customHeight="1" x14ac:dyDescent="0.2">
      <c r="A223" s="9" t="s">
        <v>142</v>
      </c>
      <c r="B223" s="3" t="s">
        <v>130</v>
      </c>
      <c r="C223" s="3" t="s">
        <v>18</v>
      </c>
      <c r="D223" s="3" t="s">
        <v>19</v>
      </c>
      <c r="E223" s="3" t="s">
        <v>132</v>
      </c>
      <c r="F223" s="3" t="s">
        <v>143</v>
      </c>
      <c r="G223" s="10" t="s">
        <v>0</v>
      </c>
      <c r="H223" s="11">
        <f t="shared" ref="H223:J224" si="25">H224</f>
        <v>3084054</v>
      </c>
      <c r="I223" s="11">
        <f t="shared" si="25"/>
        <v>3084054</v>
      </c>
      <c r="J223" s="11">
        <f t="shared" si="25"/>
        <v>775060.1</v>
      </c>
      <c r="K223" s="31">
        <f t="shared" si="23"/>
        <v>25.131210413306643</v>
      </c>
    </row>
    <row r="224" spans="1:11" ht="64.5" customHeight="1" x14ac:dyDescent="0.2">
      <c r="A224" s="9" t="s">
        <v>23</v>
      </c>
      <c r="B224" s="3" t="s">
        <v>130</v>
      </c>
      <c r="C224" s="3" t="s">
        <v>18</v>
      </c>
      <c r="D224" s="3" t="s">
        <v>19</v>
      </c>
      <c r="E224" s="3" t="s">
        <v>132</v>
      </c>
      <c r="F224" s="3" t="s">
        <v>143</v>
      </c>
      <c r="G224" s="3" t="s">
        <v>24</v>
      </c>
      <c r="H224" s="11">
        <f t="shared" si="25"/>
        <v>3084054</v>
      </c>
      <c r="I224" s="11">
        <f t="shared" si="25"/>
        <v>3084054</v>
      </c>
      <c r="J224" s="11">
        <f t="shared" si="25"/>
        <v>775060.1</v>
      </c>
      <c r="K224" s="31">
        <f t="shared" si="23"/>
        <v>25.131210413306643</v>
      </c>
    </row>
    <row r="225" spans="1:11" ht="32.25" customHeight="1" x14ac:dyDescent="0.2">
      <c r="A225" s="9" t="s">
        <v>25</v>
      </c>
      <c r="B225" s="3" t="s">
        <v>130</v>
      </c>
      <c r="C225" s="3" t="s">
        <v>18</v>
      </c>
      <c r="D225" s="3" t="s">
        <v>19</v>
      </c>
      <c r="E225" s="3" t="s">
        <v>132</v>
      </c>
      <c r="F225" s="3" t="s">
        <v>143</v>
      </c>
      <c r="G225" s="3" t="s">
        <v>26</v>
      </c>
      <c r="H225" s="11">
        <v>3084054</v>
      </c>
      <c r="I225" s="11">
        <v>3084054</v>
      </c>
      <c r="J225" s="11">
        <v>775060.1</v>
      </c>
      <c r="K225" s="31">
        <f t="shared" si="23"/>
        <v>25.131210413306643</v>
      </c>
    </row>
    <row r="226" spans="1:11" ht="15.2" customHeight="1" x14ac:dyDescent="0.2">
      <c r="A226" s="9" t="s">
        <v>144</v>
      </c>
      <c r="B226" s="3" t="s">
        <v>130</v>
      </c>
      <c r="C226" s="3" t="s">
        <v>18</v>
      </c>
      <c r="D226" s="3" t="s">
        <v>19</v>
      </c>
      <c r="E226" s="3" t="s">
        <v>132</v>
      </c>
      <c r="F226" s="3" t="s">
        <v>145</v>
      </c>
      <c r="G226" s="10" t="s">
        <v>0</v>
      </c>
      <c r="H226" s="11">
        <f t="shared" ref="H226:J227" si="26">H227</f>
        <v>11715017.09</v>
      </c>
      <c r="I226" s="11">
        <f t="shared" si="26"/>
        <v>11715017.09</v>
      </c>
      <c r="J226" s="11">
        <f t="shared" si="26"/>
        <v>3455339.32</v>
      </c>
      <c r="K226" s="31">
        <f t="shared" si="23"/>
        <v>29.49495756988264</v>
      </c>
    </row>
    <row r="227" spans="1:11" ht="64.5" customHeight="1" x14ac:dyDescent="0.2">
      <c r="A227" s="9" t="s">
        <v>23</v>
      </c>
      <c r="B227" s="3" t="s">
        <v>130</v>
      </c>
      <c r="C227" s="3" t="s">
        <v>18</v>
      </c>
      <c r="D227" s="3" t="s">
        <v>19</v>
      </c>
      <c r="E227" s="3" t="s">
        <v>132</v>
      </c>
      <c r="F227" s="3" t="s">
        <v>145</v>
      </c>
      <c r="G227" s="3" t="s">
        <v>24</v>
      </c>
      <c r="H227" s="11">
        <f t="shared" si="26"/>
        <v>11715017.09</v>
      </c>
      <c r="I227" s="11">
        <f t="shared" si="26"/>
        <v>11715017.09</v>
      </c>
      <c r="J227" s="11">
        <f t="shared" si="26"/>
        <v>3455339.32</v>
      </c>
      <c r="K227" s="31">
        <f t="shared" si="23"/>
        <v>29.49495756988264</v>
      </c>
    </row>
    <row r="228" spans="1:11" ht="32.25" customHeight="1" x14ac:dyDescent="0.2">
      <c r="A228" s="9" t="s">
        <v>25</v>
      </c>
      <c r="B228" s="3" t="s">
        <v>130</v>
      </c>
      <c r="C228" s="3" t="s">
        <v>18</v>
      </c>
      <c r="D228" s="3" t="s">
        <v>19</v>
      </c>
      <c r="E228" s="3" t="s">
        <v>132</v>
      </c>
      <c r="F228" s="3" t="s">
        <v>145</v>
      </c>
      <c r="G228" s="3" t="s">
        <v>26</v>
      </c>
      <c r="H228" s="11">
        <v>11715017.09</v>
      </c>
      <c r="I228" s="11">
        <v>11715017.09</v>
      </c>
      <c r="J228" s="11">
        <v>3455339.32</v>
      </c>
      <c r="K228" s="31">
        <f t="shared" si="23"/>
        <v>29.49495756988264</v>
      </c>
    </row>
    <row r="229" spans="1:11" ht="32.25" customHeight="1" x14ac:dyDescent="0.2">
      <c r="A229" s="9" t="s">
        <v>78</v>
      </c>
      <c r="B229" s="3" t="s">
        <v>130</v>
      </c>
      <c r="C229" s="3" t="s">
        <v>18</v>
      </c>
      <c r="D229" s="3" t="s">
        <v>19</v>
      </c>
      <c r="E229" s="3" t="s">
        <v>132</v>
      </c>
      <c r="F229" s="3" t="s">
        <v>79</v>
      </c>
      <c r="G229" s="10" t="s">
        <v>0</v>
      </c>
      <c r="H229" s="11">
        <f t="shared" ref="H229:J230" si="27">H230</f>
        <v>408933</v>
      </c>
      <c r="I229" s="11">
        <f t="shared" si="27"/>
        <v>408933</v>
      </c>
      <c r="J229" s="11">
        <f t="shared" si="27"/>
        <v>91564.479999999996</v>
      </c>
      <c r="K229" s="31">
        <f t="shared" si="23"/>
        <v>22.391071398004073</v>
      </c>
    </row>
    <row r="230" spans="1:11" ht="64.5" customHeight="1" x14ac:dyDescent="0.2">
      <c r="A230" s="9" t="s">
        <v>23</v>
      </c>
      <c r="B230" s="3" t="s">
        <v>130</v>
      </c>
      <c r="C230" s="3" t="s">
        <v>18</v>
      </c>
      <c r="D230" s="3" t="s">
        <v>19</v>
      </c>
      <c r="E230" s="3" t="s">
        <v>132</v>
      </c>
      <c r="F230" s="3" t="s">
        <v>79</v>
      </c>
      <c r="G230" s="3" t="s">
        <v>24</v>
      </c>
      <c r="H230" s="11">
        <f t="shared" si="27"/>
        <v>408933</v>
      </c>
      <c r="I230" s="11">
        <f t="shared" si="27"/>
        <v>408933</v>
      </c>
      <c r="J230" s="11">
        <f t="shared" si="27"/>
        <v>91564.479999999996</v>
      </c>
      <c r="K230" s="31">
        <f t="shared" si="23"/>
        <v>22.391071398004073</v>
      </c>
    </row>
    <row r="231" spans="1:11" ht="32.25" customHeight="1" x14ac:dyDescent="0.2">
      <c r="A231" s="9" t="s">
        <v>25</v>
      </c>
      <c r="B231" s="3" t="s">
        <v>130</v>
      </c>
      <c r="C231" s="3" t="s">
        <v>18</v>
      </c>
      <c r="D231" s="3" t="s">
        <v>19</v>
      </c>
      <c r="E231" s="3" t="s">
        <v>132</v>
      </c>
      <c r="F231" s="3" t="s">
        <v>79</v>
      </c>
      <c r="G231" s="3" t="s">
        <v>26</v>
      </c>
      <c r="H231" s="11">
        <v>408933</v>
      </c>
      <c r="I231" s="11">
        <v>408933</v>
      </c>
      <c r="J231" s="11">
        <v>91564.479999999996</v>
      </c>
      <c r="K231" s="31">
        <f t="shared" si="23"/>
        <v>22.391071398004073</v>
      </c>
    </row>
    <row r="232" spans="1:11" ht="64.5" customHeight="1" x14ac:dyDescent="0.2">
      <c r="A232" s="9" t="s">
        <v>146</v>
      </c>
      <c r="B232" s="3" t="s">
        <v>130</v>
      </c>
      <c r="C232" s="3" t="s">
        <v>18</v>
      </c>
      <c r="D232" s="3" t="s">
        <v>19</v>
      </c>
      <c r="E232" s="3" t="s">
        <v>132</v>
      </c>
      <c r="F232" s="3" t="s">
        <v>147</v>
      </c>
      <c r="G232" s="10" t="s">
        <v>0</v>
      </c>
      <c r="H232" s="11">
        <f>H233+H235+H237+H239</f>
        <v>11726350</v>
      </c>
      <c r="I232" s="11">
        <f>I233+I235+I237+I239</f>
        <v>11726350</v>
      </c>
      <c r="J232" s="11">
        <f>J233+J235+J237+J239</f>
        <v>2361222.12</v>
      </c>
      <c r="K232" s="31">
        <f t="shared" si="23"/>
        <v>20.136036533107063</v>
      </c>
    </row>
    <row r="233" spans="1:11" ht="127.9" customHeight="1" x14ac:dyDescent="0.2">
      <c r="A233" s="9" t="s">
        <v>29</v>
      </c>
      <c r="B233" s="3" t="s">
        <v>130</v>
      </c>
      <c r="C233" s="3" t="s">
        <v>18</v>
      </c>
      <c r="D233" s="3" t="s">
        <v>19</v>
      </c>
      <c r="E233" s="3" t="s">
        <v>132</v>
      </c>
      <c r="F233" s="3" t="s">
        <v>147</v>
      </c>
      <c r="G233" s="3" t="s">
        <v>30</v>
      </c>
      <c r="H233" s="11">
        <f>H234</f>
        <v>11229045</v>
      </c>
      <c r="I233" s="11">
        <f>I234</f>
        <v>11229045</v>
      </c>
      <c r="J233" s="11">
        <f>J234</f>
        <v>2126390.89</v>
      </c>
      <c r="K233" s="31">
        <f t="shared" si="23"/>
        <v>18.936524789062652</v>
      </c>
    </row>
    <row r="234" spans="1:11" ht="48.95" customHeight="1" x14ac:dyDescent="0.2">
      <c r="A234" s="9" t="s">
        <v>31</v>
      </c>
      <c r="B234" s="3" t="s">
        <v>130</v>
      </c>
      <c r="C234" s="3" t="s">
        <v>18</v>
      </c>
      <c r="D234" s="3" t="s">
        <v>19</v>
      </c>
      <c r="E234" s="3" t="s">
        <v>132</v>
      </c>
      <c r="F234" s="3" t="s">
        <v>147</v>
      </c>
      <c r="G234" s="3" t="s">
        <v>32</v>
      </c>
      <c r="H234" s="11">
        <v>11229045</v>
      </c>
      <c r="I234" s="11">
        <v>11229045</v>
      </c>
      <c r="J234" s="11">
        <v>2126390.89</v>
      </c>
      <c r="K234" s="31">
        <f t="shared" si="23"/>
        <v>18.936524789062652</v>
      </c>
    </row>
    <row r="235" spans="1:11" ht="48.95" customHeight="1" x14ac:dyDescent="0.2">
      <c r="A235" s="9" t="s">
        <v>33</v>
      </c>
      <c r="B235" s="3" t="s">
        <v>130</v>
      </c>
      <c r="C235" s="3" t="s">
        <v>18</v>
      </c>
      <c r="D235" s="3" t="s">
        <v>19</v>
      </c>
      <c r="E235" s="3" t="s">
        <v>132</v>
      </c>
      <c r="F235" s="3" t="s">
        <v>147</v>
      </c>
      <c r="G235" s="3" t="s">
        <v>34</v>
      </c>
      <c r="H235" s="11">
        <f>H236</f>
        <v>477397</v>
      </c>
      <c r="I235" s="11">
        <f>I236</f>
        <v>477397</v>
      </c>
      <c r="J235" s="11">
        <f>J236</f>
        <v>233604.23</v>
      </c>
      <c r="K235" s="31">
        <f t="shared" si="23"/>
        <v>48.932906993550446</v>
      </c>
    </row>
    <row r="236" spans="1:11" ht="64.5" customHeight="1" x14ac:dyDescent="0.2">
      <c r="A236" s="9" t="s">
        <v>35</v>
      </c>
      <c r="B236" s="3" t="s">
        <v>130</v>
      </c>
      <c r="C236" s="3" t="s">
        <v>18</v>
      </c>
      <c r="D236" s="3" t="s">
        <v>19</v>
      </c>
      <c r="E236" s="3" t="s">
        <v>132</v>
      </c>
      <c r="F236" s="3" t="s">
        <v>147</v>
      </c>
      <c r="G236" s="3" t="s">
        <v>36</v>
      </c>
      <c r="H236" s="11">
        <v>477397</v>
      </c>
      <c r="I236" s="11">
        <v>477397</v>
      </c>
      <c r="J236" s="11">
        <v>233604.23</v>
      </c>
      <c r="K236" s="31">
        <f t="shared" si="23"/>
        <v>48.932906993550446</v>
      </c>
    </row>
    <row r="237" spans="1:11" ht="32.25" customHeight="1" x14ac:dyDescent="0.2">
      <c r="A237" s="9" t="s">
        <v>46</v>
      </c>
      <c r="B237" s="3" t="s">
        <v>130</v>
      </c>
      <c r="C237" s="3" t="s">
        <v>18</v>
      </c>
      <c r="D237" s="3" t="s">
        <v>19</v>
      </c>
      <c r="E237" s="3" t="s">
        <v>132</v>
      </c>
      <c r="F237" s="3" t="s">
        <v>147</v>
      </c>
      <c r="G237" s="3" t="s">
        <v>47</v>
      </c>
      <c r="H237" s="11">
        <v>15000</v>
      </c>
      <c r="I237" s="11">
        <v>15000</v>
      </c>
      <c r="J237" s="11">
        <v>0</v>
      </c>
      <c r="K237" s="31">
        <f t="shared" si="23"/>
        <v>0</v>
      </c>
    </row>
    <row r="238" spans="1:11" ht="48.95" customHeight="1" x14ac:dyDescent="0.2">
      <c r="A238" s="9" t="s">
        <v>48</v>
      </c>
      <c r="B238" s="3" t="s">
        <v>130</v>
      </c>
      <c r="C238" s="3" t="s">
        <v>18</v>
      </c>
      <c r="D238" s="3" t="s">
        <v>19</v>
      </c>
      <c r="E238" s="3" t="s">
        <v>132</v>
      </c>
      <c r="F238" s="3" t="s">
        <v>147</v>
      </c>
      <c r="G238" s="3" t="s">
        <v>49</v>
      </c>
      <c r="H238" s="11">
        <v>15000</v>
      </c>
      <c r="I238" s="11">
        <v>15000</v>
      </c>
      <c r="J238" s="11">
        <v>0</v>
      </c>
      <c r="K238" s="31">
        <f t="shared" si="23"/>
        <v>0</v>
      </c>
    </row>
    <row r="239" spans="1:11" ht="15" customHeight="1" x14ac:dyDescent="0.2">
      <c r="A239" s="9" t="s">
        <v>72</v>
      </c>
      <c r="B239" s="3" t="s">
        <v>130</v>
      </c>
      <c r="C239" s="3" t="s">
        <v>18</v>
      </c>
      <c r="D239" s="3" t="s">
        <v>19</v>
      </c>
      <c r="E239" s="3" t="s">
        <v>132</v>
      </c>
      <c r="F239" s="3" t="s">
        <v>147</v>
      </c>
      <c r="G239" s="3" t="s">
        <v>73</v>
      </c>
      <c r="H239" s="11">
        <v>4908</v>
      </c>
      <c r="I239" s="11">
        <v>4908</v>
      </c>
      <c r="J239" s="11">
        <f>J240</f>
        <v>1227</v>
      </c>
      <c r="K239" s="31">
        <f t="shared" si="23"/>
        <v>25</v>
      </c>
    </row>
    <row r="240" spans="1:11" ht="32.25" customHeight="1" x14ac:dyDescent="0.2">
      <c r="A240" s="9" t="s">
        <v>74</v>
      </c>
      <c r="B240" s="3" t="s">
        <v>130</v>
      </c>
      <c r="C240" s="3" t="s">
        <v>18</v>
      </c>
      <c r="D240" s="3" t="s">
        <v>19</v>
      </c>
      <c r="E240" s="3" t="s">
        <v>132</v>
      </c>
      <c r="F240" s="3" t="s">
        <v>147</v>
      </c>
      <c r="G240" s="3" t="s">
        <v>75</v>
      </c>
      <c r="H240" s="11">
        <v>4908</v>
      </c>
      <c r="I240" s="11">
        <v>4908</v>
      </c>
      <c r="J240" s="11">
        <v>1227</v>
      </c>
      <c r="K240" s="31">
        <f t="shared" si="23"/>
        <v>25</v>
      </c>
    </row>
    <row r="241" spans="1:11" ht="48.95" customHeight="1" x14ac:dyDescent="0.2">
      <c r="A241" s="9" t="s">
        <v>148</v>
      </c>
      <c r="B241" s="3" t="s">
        <v>130</v>
      </c>
      <c r="C241" s="3" t="s">
        <v>18</v>
      </c>
      <c r="D241" s="3" t="s">
        <v>19</v>
      </c>
      <c r="E241" s="3" t="s">
        <v>132</v>
      </c>
      <c r="F241" s="3" t="s">
        <v>149</v>
      </c>
      <c r="G241" s="10" t="s">
        <v>0</v>
      </c>
      <c r="H241" s="11">
        <v>5000</v>
      </c>
      <c r="I241" s="11">
        <v>5000</v>
      </c>
      <c r="J241" s="11">
        <v>0</v>
      </c>
      <c r="K241" s="31">
        <f t="shared" si="23"/>
        <v>0</v>
      </c>
    </row>
    <row r="242" spans="1:11" ht="48.95" customHeight="1" x14ac:dyDescent="0.2">
      <c r="A242" s="9" t="s">
        <v>33</v>
      </c>
      <c r="B242" s="3" t="s">
        <v>130</v>
      </c>
      <c r="C242" s="3" t="s">
        <v>18</v>
      </c>
      <c r="D242" s="3" t="s">
        <v>19</v>
      </c>
      <c r="E242" s="3" t="s">
        <v>132</v>
      </c>
      <c r="F242" s="3" t="s">
        <v>149</v>
      </c>
      <c r="G242" s="3" t="s">
        <v>34</v>
      </c>
      <c r="H242" s="11">
        <v>5000</v>
      </c>
      <c r="I242" s="11">
        <v>5000</v>
      </c>
      <c r="J242" s="11">
        <v>0</v>
      </c>
      <c r="K242" s="31">
        <f t="shared" si="23"/>
        <v>0</v>
      </c>
    </row>
    <row r="243" spans="1:11" ht="64.5" customHeight="1" x14ac:dyDescent="0.2">
      <c r="A243" s="9" t="s">
        <v>35</v>
      </c>
      <c r="B243" s="3" t="s">
        <v>130</v>
      </c>
      <c r="C243" s="3" t="s">
        <v>18</v>
      </c>
      <c r="D243" s="3" t="s">
        <v>19</v>
      </c>
      <c r="E243" s="3" t="s">
        <v>132</v>
      </c>
      <c r="F243" s="3" t="s">
        <v>149</v>
      </c>
      <c r="G243" s="3" t="s">
        <v>36</v>
      </c>
      <c r="H243" s="11">
        <v>5000</v>
      </c>
      <c r="I243" s="11">
        <v>5000</v>
      </c>
      <c r="J243" s="11">
        <v>0</v>
      </c>
      <c r="K243" s="31">
        <f t="shared" si="23"/>
        <v>0</v>
      </c>
    </row>
    <row r="244" spans="1:11" ht="64.5" customHeight="1" x14ac:dyDescent="0.2">
      <c r="A244" s="9" t="s">
        <v>187</v>
      </c>
      <c r="B244" s="3" t="s">
        <v>130</v>
      </c>
      <c r="C244" s="3" t="s">
        <v>18</v>
      </c>
      <c r="D244" s="3" t="s">
        <v>19</v>
      </c>
      <c r="E244" s="3" t="s">
        <v>132</v>
      </c>
      <c r="F244" s="3" t="s">
        <v>150</v>
      </c>
      <c r="G244" s="10" t="s">
        <v>0</v>
      </c>
      <c r="H244" s="11">
        <f>H245</f>
        <v>98640</v>
      </c>
      <c r="I244" s="11">
        <f>I245</f>
        <v>98640</v>
      </c>
      <c r="J244" s="11">
        <v>0</v>
      </c>
      <c r="K244" s="31">
        <f t="shared" si="23"/>
        <v>0</v>
      </c>
    </row>
    <row r="245" spans="1:11" ht="64.5" customHeight="1" x14ac:dyDescent="0.2">
      <c r="A245" s="9" t="s">
        <v>23</v>
      </c>
      <c r="B245" s="3" t="s">
        <v>130</v>
      </c>
      <c r="C245" s="3" t="s">
        <v>18</v>
      </c>
      <c r="D245" s="3" t="s">
        <v>19</v>
      </c>
      <c r="E245" s="3" t="s">
        <v>132</v>
      </c>
      <c r="F245" s="3" t="s">
        <v>150</v>
      </c>
      <c r="G245" s="3" t="s">
        <v>24</v>
      </c>
      <c r="H245" s="11">
        <f>H246</f>
        <v>98640</v>
      </c>
      <c r="I245" s="11">
        <f>I246</f>
        <v>98640</v>
      </c>
      <c r="J245" s="11">
        <v>0</v>
      </c>
      <c r="K245" s="31">
        <f t="shared" si="23"/>
        <v>0</v>
      </c>
    </row>
    <row r="246" spans="1:11" ht="32.25" customHeight="1" x14ac:dyDescent="0.2">
      <c r="A246" s="9" t="s">
        <v>25</v>
      </c>
      <c r="B246" s="3" t="s">
        <v>130</v>
      </c>
      <c r="C246" s="3" t="s">
        <v>18</v>
      </c>
      <c r="D246" s="3" t="s">
        <v>19</v>
      </c>
      <c r="E246" s="3" t="s">
        <v>132</v>
      </c>
      <c r="F246" s="3" t="s">
        <v>150</v>
      </c>
      <c r="G246" s="3" t="s">
        <v>26</v>
      </c>
      <c r="H246" s="11">
        <v>98640</v>
      </c>
      <c r="I246" s="11">
        <v>98640</v>
      </c>
      <c r="J246" s="11">
        <v>0</v>
      </c>
      <c r="K246" s="31">
        <f t="shared" si="23"/>
        <v>0</v>
      </c>
    </row>
    <row r="247" spans="1:11" ht="64.5" customHeight="1" x14ac:dyDescent="0.2">
      <c r="A247" s="9" t="s">
        <v>151</v>
      </c>
      <c r="B247" s="3" t="s">
        <v>130</v>
      </c>
      <c r="C247" s="3" t="s">
        <v>18</v>
      </c>
      <c r="D247" s="3" t="s">
        <v>19</v>
      </c>
      <c r="E247" s="3" t="s">
        <v>132</v>
      </c>
      <c r="F247" s="3" t="s">
        <v>152</v>
      </c>
      <c r="G247" s="10" t="s">
        <v>0</v>
      </c>
      <c r="H247" s="11">
        <f t="shared" ref="H247:J248" si="28">H248</f>
        <v>3858474</v>
      </c>
      <c r="I247" s="11">
        <f t="shared" si="28"/>
        <v>3858474</v>
      </c>
      <c r="J247" s="11">
        <f t="shared" si="28"/>
        <v>797718.38</v>
      </c>
      <c r="K247" s="31">
        <f t="shared" si="23"/>
        <v>20.674452646305248</v>
      </c>
    </row>
    <row r="248" spans="1:11" ht="64.5" customHeight="1" x14ac:dyDescent="0.2">
      <c r="A248" s="9" t="s">
        <v>23</v>
      </c>
      <c r="B248" s="3" t="s">
        <v>130</v>
      </c>
      <c r="C248" s="3" t="s">
        <v>18</v>
      </c>
      <c r="D248" s="3" t="s">
        <v>19</v>
      </c>
      <c r="E248" s="3" t="s">
        <v>132</v>
      </c>
      <c r="F248" s="3" t="s">
        <v>152</v>
      </c>
      <c r="G248" s="3" t="s">
        <v>24</v>
      </c>
      <c r="H248" s="11">
        <f t="shared" si="28"/>
        <v>3858474</v>
      </c>
      <c r="I248" s="11">
        <f t="shared" si="28"/>
        <v>3858474</v>
      </c>
      <c r="J248" s="11">
        <f t="shared" si="28"/>
        <v>797718.38</v>
      </c>
      <c r="K248" s="31">
        <f t="shared" si="23"/>
        <v>20.674452646305248</v>
      </c>
    </row>
    <row r="249" spans="1:11" ht="32.25" customHeight="1" x14ac:dyDescent="0.2">
      <c r="A249" s="9" t="s">
        <v>25</v>
      </c>
      <c r="B249" s="3" t="s">
        <v>130</v>
      </c>
      <c r="C249" s="3" t="s">
        <v>18</v>
      </c>
      <c r="D249" s="3" t="s">
        <v>19</v>
      </c>
      <c r="E249" s="3" t="s">
        <v>132</v>
      </c>
      <c r="F249" s="3" t="s">
        <v>152</v>
      </c>
      <c r="G249" s="3" t="s">
        <v>26</v>
      </c>
      <c r="H249" s="11">
        <v>3858474</v>
      </c>
      <c r="I249" s="11">
        <v>3858474</v>
      </c>
      <c r="J249" s="11">
        <v>797718.38</v>
      </c>
      <c r="K249" s="31">
        <f t="shared" si="23"/>
        <v>20.674452646305248</v>
      </c>
    </row>
    <row r="250" spans="1:11" ht="96.6" customHeight="1" x14ac:dyDescent="0.2">
      <c r="A250" s="9" t="s">
        <v>153</v>
      </c>
      <c r="B250" s="3" t="s">
        <v>130</v>
      </c>
      <c r="C250" s="3" t="s">
        <v>18</v>
      </c>
      <c r="D250" s="3" t="s">
        <v>19</v>
      </c>
      <c r="E250" s="3" t="s">
        <v>132</v>
      </c>
      <c r="F250" s="3" t="s">
        <v>154</v>
      </c>
      <c r="G250" s="10" t="s">
        <v>0</v>
      </c>
      <c r="H250" s="11">
        <f t="shared" ref="H250:J251" si="29">H251</f>
        <v>1688290.55</v>
      </c>
      <c r="I250" s="11">
        <f t="shared" si="29"/>
        <v>1688290.55</v>
      </c>
      <c r="J250" s="11">
        <f t="shared" si="29"/>
        <v>521112.13</v>
      </c>
      <c r="K250" s="31">
        <f t="shared" si="23"/>
        <v>30.866258772816092</v>
      </c>
    </row>
    <row r="251" spans="1:11" ht="64.5" customHeight="1" x14ac:dyDescent="0.2">
      <c r="A251" s="9" t="s">
        <v>23</v>
      </c>
      <c r="B251" s="3" t="s">
        <v>130</v>
      </c>
      <c r="C251" s="3" t="s">
        <v>18</v>
      </c>
      <c r="D251" s="3" t="s">
        <v>19</v>
      </c>
      <c r="E251" s="3" t="s">
        <v>132</v>
      </c>
      <c r="F251" s="3" t="s">
        <v>154</v>
      </c>
      <c r="G251" s="3" t="s">
        <v>24</v>
      </c>
      <c r="H251" s="11">
        <f t="shared" si="29"/>
        <v>1688290.55</v>
      </c>
      <c r="I251" s="11">
        <f t="shared" si="29"/>
        <v>1688290.55</v>
      </c>
      <c r="J251" s="11">
        <f t="shared" si="29"/>
        <v>521112.13</v>
      </c>
      <c r="K251" s="31">
        <f t="shared" si="23"/>
        <v>30.866258772816092</v>
      </c>
    </row>
    <row r="252" spans="1:11" ht="32.25" customHeight="1" x14ac:dyDescent="0.2">
      <c r="A252" s="9" t="s">
        <v>25</v>
      </c>
      <c r="B252" s="3" t="s">
        <v>130</v>
      </c>
      <c r="C252" s="3" t="s">
        <v>18</v>
      </c>
      <c r="D252" s="3" t="s">
        <v>19</v>
      </c>
      <c r="E252" s="3" t="s">
        <v>132</v>
      </c>
      <c r="F252" s="3" t="s">
        <v>154</v>
      </c>
      <c r="G252" s="3" t="s">
        <v>26</v>
      </c>
      <c r="H252" s="11">
        <v>1688290.55</v>
      </c>
      <c r="I252" s="11">
        <v>1688290.55</v>
      </c>
      <c r="J252" s="11">
        <v>521112.13</v>
      </c>
      <c r="K252" s="31">
        <f t="shared" si="23"/>
        <v>30.866258772816092</v>
      </c>
    </row>
    <row r="253" spans="1:11" ht="32.25" customHeight="1" x14ac:dyDescent="0.2">
      <c r="A253" s="9" t="s">
        <v>155</v>
      </c>
      <c r="B253" s="3" t="s">
        <v>130</v>
      </c>
      <c r="C253" s="3" t="s">
        <v>18</v>
      </c>
      <c r="D253" s="3" t="s">
        <v>19</v>
      </c>
      <c r="E253" s="3" t="s">
        <v>132</v>
      </c>
      <c r="F253" s="3" t="s">
        <v>156</v>
      </c>
      <c r="G253" s="10" t="s">
        <v>0</v>
      </c>
      <c r="H253" s="11">
        <f>H254</f>
        <v>274956.52</v>
      </c>
      <c r="I253" s="11">
        <f>I254</f>
        <v>274956.52</v>
      </c>
      <c r="J253" s="11">
        <v>0</v>
      </c>
      <c r="K253" s="31">
        <f t="shared" si="23"/>
        <v>0</v>
      </c>
    </row>
    <row r="254" spans="1:11" ht="64.5" customHeight="1" x14ac:dyDescent="0.2">
      <c r="A254" s="9" t="s">
        <v>23</v>
      </c>
      <c r="B254" s="3" t="s">
        <v>130</v>
      </c>
      <c r="C254" s="3" t="s">
        <v>18</v>
      </c>
      <c r="D254" s="3" t="s">
        <v>19</v>
      </c>
      <c r="E254" s="3" t="s">
        <v>132</v>
      </c>
      <c r="F254" s="3" t="s">
        <v>156</v>
      </c>
      <c r="G254" s="3" t="s">
        <v>24</v>
      </c>
      <c r="H254" s="11">
        <f>H255</f>
        <v>274956.52</v>
      </c>
      <c r="I254" s="11">
        <f>I255</f>
        <v>274956.52</v>
      </c>
      <c r="J254" s="11">
        <v>0</v>
      </c>
      <c r="K254" s="31">
        <f t="shared" si="23"/>
        <v>0</v>
      </c>
    </row>
    <row r="255" spans="1:11" ht="32.25" customHeight="1" x14ac:dyDescent="0.2">
      <c r="A255" s="9" t="s">
        <v>25</v>
      </c>
      <c r="B255" s="3" t="s">
        <v>130</v>
      </c>
      <c r="C255" s="3" t="s">
        <v>18</v>
      </c>
      <c r="D255" s="3" t="s">
        <v>19</v>
      </c>
      <c r="E255" s="3" t="s">
        <v>132</v>
      </c>
      <c r="F255" s="3" t="s">
        <v>156</v>
      </c>
      <c r="G255" s="3" t="s">
        <v>26</v>
      </c>
      <c r="H255" s="11">
        <v>274956.52</v>
      </c>
      <c r="I255" s="11">
        <v>274956.52</v>
      </c>
      <c r="J255" s="11">
        <v>0</v>
      </c>
      <c r="K255" s="31">
        <f t="shared" si="23"/>
        <v>0</v>
      </c>
    </row>
    <row r="256" spans="1:11" ht="72.75" customHeight="1" x14ac:dyDescent="0.2">
      <c r="A256" s="12" t="s">
        <v>210</v>
      </c>
      <c r="B256" s="13" t="s">
        <v>130</v>
      </c>
      <c r="C256" s="13" t="s">
        <v>18</v>
      </c>
      <c r="D256" s="13" t="s">
        <v>19</v>
      </c>
      <c r="E256" s="13" t="s">
        <v>132</v>
      </c>
      <c r="F256" s="13" t="s">
        <v>211</v>
      </c>
      <c r="G256" s="22" t="s">
        <v>0</v>
      </c>
      <c r="H256" s="21">
        <v>870960.61</v>
      </c>
      <c r="I256" s="21">
        <v>870960.61</v>
      </c>
      <c r="J256" s="11">
        <f>J257</f>
        <v>283031.32</v>
      </c>
      <c r="K256" s="31">
        <f t="shared" si="23"/>
        <v>32.496454690413614</v>
      </c>
    </row>
    <row r="257" spans="1:11" ht="64.5" customHeight="1" x14ac:dyDescent="0.2">
      <c r="A257" s="12" t="s">
        <v>23</v>
      </c>
      <c r="B257" s="13" t="s">
        <v>130</v>
      </c>
      <c r="C257" s="13" t="s">
        <v>18</v>
      </c>
      <c r="D257" s="13" t="s">
        <v>19</v>
      </c>
      <c r="E257" s="13" t="s">
        <v>132</v>
      </c>
      <c r="F257" s="13" t="s">
        <v>211</v>
      </c>
      <c r="G257" s="13" t="s">
        <v>24</v>
      </c>
      <c r="H257" s="21">
        <v>870960.61</v>
      </c>
      <c r="I257" s="21">
        <v>870960.61</v>
      </c>
      <c r="J257" s="11">
        <f>J258</f>
        <v>283031.32</v>
      </c>
      <c r="K257" s="31">
        <f t="shared" si="23"/>
        <v>32.496454690413614</v>
      </c>
    </row>
    <row r="258" spans="1:11" ht="32.25" customHeight="1" x14ac:dyDescent="0.2">
      <c r="A258" s="12" t="s">
        <v>25</v>
      </c>
      <c r="B258" s="13" t="s">
        <v>130</v>
      </c>
      <c r="C258" s="13" t="s">
        <v>18</v>
      </c>
      <c r="D258" s="13" t="s">
        <v>19</v>
      </c>
      <c r="E258" s="13" t="s">
        <v>132</v>
      </c>
      <c r="F258" s="13" t="s">
        <v>211</v>
      </c>
      <c r="G258" s="13" t="s">
        <v>26</v>
      </c>
      <c r="H258" s="21">
        <v>870960.61</v>
      </c>
      <c r="I258" s="21">
        <v>870960.61</v>
      </c>
      <c r="J258" s="11">
        <v>283031.32</v>
      </c>
      <c r="K258" s="31">
        <f t="shared" si="23"/>
        <v>32.496454690413614</v>
      </c>
    </row>
    <row r="259" spans="1:11" ht="48.95" customHeight="1" x14ac:dyDescent="0.2">
      <c r="A259" s="4" t="s">
        <v>188</v>
      </c>
      <c r="B259" s="5" t="s">
        <v>157</v>
      </c>
      <c r="C259" s="6" t="s">
        <v>0</v>
      </c>
      <c r="D259" s="6" t="s">
        <v>0</v>
      </c>
      <c r="E259" s="6" t="s">
        <v>0</v>
      </c>
      <c r="F259" s="6" t="s">
        <v>0</v>
      </c>
      <c r="G259" s="6" t="s">
        <v>0</v>
      </c>
      <c r="H259" s="7">
        <f>H260</f>
        <v>12302623</v>
      </c>
      <c r="I259" s="7">
        <f>I260</f>
        <v>12302623</v>
      </c>
      <c r="J259" s="7">
        <f>J260</f>
        <v>2939251.26</v>
      </c>
      <c r="K259" s="31">
        <f t="shared" si="23"/>
        <v>23.891256848234722</v>
      </c>
    </row>
    <row r="260" spans="1:11" ht="48.95" customHeight="1" x14ac:dyDescent="0.2">
      <c r="A260" s="4" t="s">
        <v>158</v>
      </c>
      <c r="B260" s="5" t="s">
        <v>157</v>
      </c>
      <c r="C260" s="5" t="s">
        <v>18</v>
      </c>
      <c r="D260" s="5" t="s">
        <v>19</v>
      </c>
      <c r="E260" s="5" t="s">
        <v>159</v>
      </c>
      <c r="F260" s="8" t="s">
        <v>0</v>
      </c>
      <c r="G260" s="8" t="s">
        <v>0</v>
      </c>
      <c r="H260" s="7">
        <f>H261+H264+H271</f>
        <v>12302623</v>
      </c>
      <c r="I260" s="7">
        <f>I261+I264+I271</f>
        <v>12302623</v>
      </c>
      <c r="J260" s="7">
        <f>J261+J264+J271</f>
        <v>2939251.26</v>
      </c>
      <c r="K260" s="31">
        <f t="shared" si="23"/>
        <v>23.891256848234722</v>
      </c>
    </row>
    <row r="261" spans="1:11" ht="32.25" customHeight="1" x14ac:dyDescent="0.2">
      <c r="A261" s="9" t="s">
        <v>160</v>
      </c>
      <c r="B261" s="3" t="s">
        <v>157</v>
      </c>
      <c r="C261" s="3" t="s">
        <v>18</v>
      </c>
      <c r="D261" s="3" t="s">
        <v>19</v>
      </c>
      <c r="E261" s="3" t="s">
        <v>159</v>
      </c>
      <c r="F261" s="3" t="s">
        <v>161</v>
      </c>
      <c r="G261" s="10" t="s">
        <v>0</v>
      </c>
      <c r="H261" s="11">
        <f t="shared" ref="H261:J262" si="30">H262</f>
        <v>347800</v>
      </c>
      <c r="I261" s="11">
        <f t="shared" si="30"/>
        <v>347800</v>
      </c>
      <c r="J261" s="11">
        <f t="shared" si="30"/>
        <v>86949</v>
      </c>
      <c r="K261" s="31">
        <f t="shared" ref="K261:K299" si="31">J261/I261*100</f>
        <v>24.999712478435882</v>
      </c>
    </row>
    <row r="262" spans="1:11" ht="21.75" customHeight="1" x14ac:dyDescent="0.2">
      <c r="A262" s="9" t="s">
        <v>39</v>
      </c>
      <c r="B262" s="3" t="s">
        <v>157</v>
      </c>
      <c r="C262" s="3" t="s">
        <v>18</v>
      </c>
      <c r="D262" s="3" t="s">
        <v>19</v>
      </c>
      <c r="E262" s="3" t="s">
        <v>159</v>
      </c>
      <c r="F262" s="3" t="s">
        <v>161</v>
      </c>
      <c r="G262" s="3" t="s">
        <v>40</v>
      </c>
      <c r="H262" s="11">
        <f t="shared" si="30"/>
        <v>347800</v>
      </c>
      <c r="I262" s="11">
        <f t="shared" si="30"/>
        <v>347800</v>
      </c>
      <c r="J262" s="11">
        <f t="shared" si="30"/>
        <v>86949</v>
      </c>
      <c r="K262" s="31">
        <f t="shared" si="31"/>
        <v>24.999712478435882</v>
      </c>
    </row>
    <row r="263" spans="1:11" ht="27.75" customHeight="1" x14ac:dyDescent="0.2">
      <c r="A263" s="9" t="s">
        <v>162</v>
      </c>
      <c r="B263" s="3" t="s">
        <v>157</v>
      </c>
      <c r="C263" s="3" t="s">
        <v>18</v>
      </c>
      <c r="D263" s="3" t="s">
        <v>19</v>
      </c>
      <c r="E263" s="3" t="s">
        <v>159</v>
      </c>
      <c r="F263" s="3" t="s">
        <v>161</v>
      </c>
      <c r="G263" s="3" t="s">
        <v>163</v>
      </c>
      <c r="H263" s="11">
        <v>347800</v>
      </c>
      <c r="I263" s="11">
        <v>347800</v>
      </c>
      <c r="J263" s="11">
        <v>86949</v>
      </c>
      <c r="K263" s="31">
        <f t="shared" si="31"/>
        <v>24.999712478435882</v>
      </c>
    </row>
    <row r="264" spans="1:11" ht="64.5" customHeight="1" x14ac:dyDescent="0.2">
      <c r="A264" s="9" t="s">
        <v>164</v>
      </c>
      <c r="B264" s="3" t="s">
        <v>157</v>
      </c>
      <c r="C264" s="3" t="s">
        <v>18</v>
      </c>
      <c r="D264" s="3" t="s">
        <v>19</v>
      </c>
      <c r="E264" s="3" t="s">
        <v>159</v>
      </c>
      <c r="F264" s="3" t="s">
        <v>71</v>
      </c>
      <c r="G264" s="10" t="s">
        <v>0</v>
      </c>
      <c r="H264" s="11">
        <f>H265+H267+H269</f>
        <v>6454823</v>
      </c>
      <c r="I264" s="11">
        <f>I265+I267+I269</f>
        <v>6454823</v>
      </c>
      <c r="J264" s="11">
        <f>J265+J267+J269</f>
        <v>1372302.26</v>
      </c>
      <c r="K264" s="31">
        <f t="shared" si="31"/>
        <v>21.260106744987432</v>
      </c>
    </row>
    <row r="265" spans="1:11" ht="127.9" customHeight="1" x14ac:dyDescent="0.2">
      <c r="A265" s="9" t="s">
        <v>29</v>
      </c>
      <c r="B265" s="3" t="s">
        <v>157</v>
      </c>
      <c r="C265" s="3" t="s">
        <v>18</v>
      </c>
      <c r="D265" s="3" t="s">
        <v>19</v>
      </c>
      <c r="E265" s="3" t="s">
        <v>159</v>
      </c>
      <c r="F265" s="3" t="s">
        <v>71</v>
      </c>
      <c r="G265" s="3" t="s">
        <v>30</v>
      </c>
      <c r="H265" s="11">
        <f>H266</f>
        <v>6001930</v>
      </c>
      <c r="I265" s="11">
        <f>I266</f>
        <v>6001930</v>
      </c>
      <c r="J265" s="11">
        <f>J266</f>
        <v>1314797.32</v>
      </c>
      <c r="K265" s="31">
        <f t="shared" si="31"/>
        <v>21.906242158772262</v>
      </c>
    </row>
    <row r="266" spans="1:11" ht="48.95" customHeight="1" x14ac:dyDescent="0.2">
      <c r="A266" s="9" t="s">
        <v>31</v>
      </c>
      <c r="B266" s="3" t="s">
        <v>157</v>
      </c>
      <c r="C266" s="3" t="s">
        <v>18</v>
      </c>
      <c r="D266" s="3" t="s">
        <v>19</v>
      </c>
      <c r="E266" s="3" t="s">
        <v>159</v>
      </c>
      <c r="F266" s="3" t="s">
        <v>71</v>
      </c>
      <c r="G266" s="3" t="s">
        <v>32</v>
      </c>
      <c r="H266" s="11">
        <v>6001930</v>
      </c>
      <c r="I266" s="11">
        <v>6001930</v>
      </c>
      <c r="J266" s="11">
        <v>1314797.32</v>
      </c>
      <c r="K266" s="31">
        <f t="shared" si="31"/>
        <v>21.906242158772262</v>
      </c>
    </row>
    <row r="267" spans="1:11" ht="48.95" customHeight="1" x14ac:dyDescent="0.2">
      <c r="A267" s="9" t="s">
        <v>33</v>
      </c>
      <c r="B267" s="3" t="s">
        <v>157</v>
      </c>
      <c r="C267" s="3" t="s">
        <v>18</v>
      </c>
      <c r="D267" s="3" t="s">
        <v>19</v>
      </c>
      <c r="E267" s="3" t="s">
        <v>159</v>
      </c>
      <c r="F267" s="3" t="s">
        <v>71</v>
      </c>
      <c r="G267" s="3" t="s">
        <v>34</v>
      </c>
      <c r="H267" s="11">
        <f>H268</f>
        <v>451893</v>
      </c>
      <c r="I267" s="11">
        <f>I268</f>
        <v>451893</v>
      </c>
      <c r="J267" s="11">
        <f>J268</f>
        <v>57504.94</v>
      </c>
      <c r="K267" s="31">
        <f t="shared" si="31"/>
        <v>12.725344273976363</v>
      </c>
    </row>
    <row r="268" spans="1:11" ht="64.5" customHeight="1" x14ac:dyDescent="0.2">
      <c r="A268" s="9" t="s">
        <v>35</v>
      </c>
      <c r="B268" s="3" t="s">
        <v>157</v>
      </c>
      <c r="C268" s="3" t="s">
        <v>18</v>
      </c>
      <c r="D268" s="3" t="s">
        <v>19</v>
      </c>
      <c r="E268" s="3" t="s">
        <v>159</v>
      </c>
      <c r="F268" s="3" t="s">
        <v>71</v>
      </c>
      <c r="G268" s="3" t="s">
        <v>36</v>
      </c>
      <c r="H268" s="11">
        <v>451893</v>
      </c>
      <c r="I268" s="11">
        <v>451893</v>
      </c>
      <c r="J268" s="11">
        <v>57504.94</v>
      </c>
      <c r="K268" s="31">
        <f t="shared" si="31"/>
        <v>12.725344273976363</v>
      </c>
    </row>
    <row r="269" spans="1:11" ht="15" customHeight="1" x14ac:dyDescent="0.2">
      <c r="A269" s="9" t="s">
        <v>72</v>
      </c>
      <c r="B269" s="3" t="s">
        <v>157</v>
      </c>
      <c r="C269" s="3" t="s">
        <v>18</v>
      </c>
      <c r="D269" s="3" t="s">
        <v>19</v>
      </c>
      <c r="E269" s="3" t="s">
        <v>159</v>
      </c>
      <c r="F269" s="3" t="s">
        <v>71</v>
      </c>
      <c r="G269" s="3" t="s">
        <v>73</v>
      </c>
      <c r="H269" s="11">
        <v>1000</v>
      </c>
      <c r="I269" s="11">
        <v>1000</v>
      </c>
      <c r="J269" s="11">
        <v>0</v>
      </c>
      <c r="K269" s="31">
        <f t="shared" si="31"/>
        <v>0</v>
      </c>
    </row>
    <row r="270" spans="1:11" ht="32.25" customHeight="1" x14ac:dyDescent="0.2">
      <c r="A270" s="9" t="s">
        <v>74</v>
      </c>
      <c r="B270" s="3" t="s">
        <v>157</v>
      </c>
      <c r="C270" s="3" t="s">
        <v>18</v>
      </c>
      <c r="D270" s="3" t="s">
        <v>19</v>
      </c>
      <c r="E270" s="3" t="s">
        <v>159</v>
      </c>
      <c r="F270" s="3" t="s">
        <v>71</v>
      </c>
      <c r="G270" s="3" t="s">
        <v>75</v>
      </c>
      <c r="H270" s="11">
        <v>1000</v>
      </c>
      <c r="I270" s="11">
        <v>1000</v>
      </c>
      <c r="J270" s="11">
        <v>0</v>
      </c>
      <c r="K270" s="31">
        <f t="shared" si="31"/>
        <v>0</v>
      </c>
    </row>
    <row r="271" spans="1:11" ht="48.95" customHeight="1" x14ac:dyDescent="0.2">
      <c r="A271" s="9" t="s">
        <v>165</v>
      </c>
      <c r="B271" s="3" t="s">
        <v>157</v>
      </c>
      <c r="C271" s="3" t="s">
        <v>18</v>
      </c>
      <c r="D271" s="3" t="s">
        <v>19</v>
      </c>
      <c r="E271" s="3" t="s">
        <v>159</v>
      </c>
      <c r="F271" s="3" t="s">
        <v>166</v>
      </c>
      <c r="G271" s="10" t="s">
        <v>0</v>
      </c>
      <c r="H271" s="11">
        <f t="shared" ref="H271:J272" si="32">H272</f>
        <v>5500000</v>
      </c>
      <c r="I271" s="11">
        <f t="shared" si="32"/>
        <v>5500000</v>
      </c>
      <c r="J271" s="11">
        <f t="shared" si="32"/>
        <v>1480000</v>
      </c>
      <c r="K271" s="31">
        <f t="shared" si="31"/>
        <v>26.90909090909091</v>
      </c>
    </row>
    <row r="272" spans="1:11" ht="26.25" customHeight="1" x14ac:dyDescent="0.2">
      <c r="A272" s="9" t="s">
        <v>39</v>
      </c>
      <c r="B272" s="3" t="s">
        <v>157</v>
      </c>
      <c r="C272" s="3" t="s">
        <v>18</v>
      </c>
      <c r="D272" s="3" t="s">
        <v>19</v>
      </c>
      <c r="E272" s="3" t="s">
        <v>159</v>
      </c>
      <c r="F272" s="3" t="s">
        <v>166</v>
      </c>
      <c r="G272" s="3" t="s">
        <v>40</v>
      </c>
      <c r="H272" s="11">
        <f t="shared" si="32"/>
        <v>5500000</v>
      </c>
      <c r="I272" s="11">
        <f t="shared" si="32"/>
        <v>5500000</v>
      </c>
      <c r="J272" s="11">
        <f t="shared" si="32"/>
        <v>1480000</v>
      </c>
      <c r="K272" s="31">
        <f t="shared" si="31"/>
        <v>26.90909090909091</v>
      </c>
    </row>
    <row r="273" spans="1:11" ht="15" customHeight="1" x14ac:dyDescent="0.2">
      <c r="A273" s="9" t="s">
        <v>180</v>
      </c>
      <c r="B273" s="3" t="s">
        <v>157</v>
      </c>
      <c r="C273" s="3" t="s">
        <v>18</v>
      </c>
      <c r="D273" s="3" t="s">
        <v>19</v>
      </c>
      <c r="E273" s="3" t="s">
        <v>159</v>
      </c>
      <c r="F273" s="3" t="s">
        <v>166</v>
      </c>
      <c r="G273" s="3" t="s">
        <v>189</v>
      </c>
      <c r="H273" s="11">
        <v>5500000</v>
      </c>
      <c r="I273" s="11">
        <v>5500000</v>
      </c>
      <c r="J273" s="11">
        <v>1480000</v>
      </c>
      <c r="K273" s="31">
        <f t="shared" si="31"/>
        <v>26.90909090909091</v>
      </c>
    </row>
    <row r="274" spans="1:11" ht="15" customHeight="1" x14ac:dyDescent="0.2">
      <c r="A274" s="4" t="s">
        <v>167</v>
      </c>
      <c r="B274" s="5" t="s">
        <v>168</v>
      </c>
      <c r="C274" s="6" t="s">
        <v>0</v>
      </c>
      <c r="D274" s="6" t="s">
        <v>0</v>
      </c>
      <c r="E274" s="6" t="s">
        <v>0</v>
      </c>
      <c r="F274" s="6" t="s">
        <v>0</v>
      </c>
      <c r="G274" s="6" t="s">
        <v>0</v>
      </c>
      <c r="H274" s="7">
        <f>H275+H282+H290</f>
        <v>1778137</v>
      </c>
      <c r="I274" s="7">
        <f>I275+I282+I290</f>
        <v>1778137</v>
      </c>
      <c r="J274" s="7">
        <f>J275+J282+J290</f>
        <v>372579</v>
      </c>
      <c r="K274" s="31">
        <f t="shared" si="31"/>
        <v>20.953334866773481</v>
      </c>
    </row>
    <row r="275" spans="1:11" ht="48.95" customHeight="1" x14ac:dyDescent="0.2">
      <c r="A275" s="4" t="s">
        <v>158</v>
      </c>
      <c r="B275" s="5" t="s">
        <v>168</v>
      </c>
      <c r="C275" s="5" t="s">
        <v>18</v>
      </c>
      <c r="D275" s="5" t="s">
        <v>19</v>
      </c>
      <c r="E275" s="5" t="s">
        <v>159</v>
      </c>
      <c r="F275" s="8" t="s">
        <v>0</v>
      </c>
      <c r="G275" s="8" t="s">
        <v>0</v>
      </c>
      <c r="H275" s="7">
        <v>50000</v>
      </c>
      <c r="I275" s="7">
        <v>50000</v>
      </c>
      <c r="J275" s="7">
        <v>0</v>
      </c>
      <c r="K275" s="31">
        <f t="shared" si="31"/>
        <v>0</v>
      </c>
    </row>
    <row r="276" spans="1:11" ht="15.2" customHeight="1" x14ac:dyDescent="0.2">
      <c r="A276" s="9" t="s">
        <v>169</v>
      </c>
      <c r="B276" s="3" t="s">
        <v>168</v>
      </c>
      <c r="C276" s="3" t="s">
        <v>18</v>
      </c>
      <c r="D276" s="3" t="s">
        <v>19</v>
      </c>
      <c r="E276" s="3" t="s">
        <v>159</v>
      </c>
      <c r="F276" s="3" t="s">
        <v>170</v>
      </c>
      <c r="G276" s="10" t="s">
        <v>0</v>
      </c>
      <c r="H276" s="11">
        <v>0</v>
      </c>
      <c r="I276" s="11">
        <v>0</v>
      </c>
      <c r="J276" s="11">
        <v>0</v>
      </c>
      <c r="K276" s="31" t="e">
        <f t="shared" si="31"/>
        <v>#DIV/0!</v>
      </c>
    </row>
    <row r="277" spans="1:11" ht="15" customHeight="1" x14ac:dyDescent="0.2">
      <c r="A277" s="9" t="s">
        <v>72</v>
      </c>
      <c r="B277" s="3" t="s">
        <v>168</v>
      </c>
      <c r="C277" s="3" t="s">
        <v>18</v>
      </c>
      <c r="D277" s="3" t="s">
        <v>19</v>
      </c>
      <c r="E277" s="3" t="s">
        <v>159</v>
      </c>
      <c r="F277" s="3" t="s">
        <v>170</v>
      </c>
      <c r="G277" s="3" t="s">
        <v>73</v>
      </c>
      <c r="H277" s="11">
        <v>0</v>
      </c>
      <c r="I277" s="11">
        <v>0</v>
      </c>
      <c r="J277" s="11">
        <v>0</v>
      </c>
      <c r="K277" s="31" t="e">
        <f t="shared" si="31"/>
        <v>#DIV/0!</v>
      </c>
    </row>
    <row r="278" spans="1:11" ht="15" customHeight="1" x14ac:dyDescent="0.2">
      <c r="A278" s="9" t="s">
        <v>171</v>
      </c>
      <c r="B278" s="3" t="s">
        <v>168</v>
      </c>
      <c r="C278" s="3" t="s">
        <v>18</v>
      </c>
      <c r="D278" s="3" t="s">
        <v>19</v>
      </c>
      <c r="E278" s="3" t="s">
        <v>159</v>
      </c>
      <c r="F278" s="3" t="s">
        <v>170</v>
      </c>
      <c r="G278" s="3" t="s">
        <v>172</v>
      </c>
      <c r="H278" s="11">
        <v>0</v>
      </c>
      <c r="I278" s="11">
        <v>0</v>
      </c>
      <c r="J278" s="11">
        <v>0</v>
      </c>
      <c r="K278" s="31" t="e">
        <f t="shared" si="31"/>
        <v>#DIV/0!</v>
      </c>
    </row>
    <row r="279" spans="1:11" ht="32.25" customHeight="1" x14ac:dyDescent="0.2">
      <c r="A279" s="9" t="s">
        <v>173</v>
      </c>
      <c r="B279" s="3" t="s">
        <v>168</v>
      </c>
      <c r="C279" s="3" t="s">
        <v>18</v>
      </c>
      <c r="D279" s="3" t="s">
        <v>19</v>
      </c>
      <c r="E279" s="3" t="s">
        <v>159</v>
      </c>
      <c r="F279" s="3" t="s">
        <v>174</v>
      </c>
      <c r="G279" s="10" t="s">
        <v>0</v>
      </c>
      <c r="H279" s="11">
        <v>50000</v>
      </c>
      <c r="I279" s="11">
        <v>50000</v>
      </c>
      <c r="J279" s="11">
        <v>0</v>
      </c>
      <c r="K279" s="31">
        <f t="shared" si="31"/>
        <v>0</v>
      </c>
    </row>
    <row r="280" spans="1:11" ht="15" customHeight="1" x14ac:dyDescent="0.2">
      <c r="A280" s="9" t="s">
        <v>72</v>
      </c>
      <c r="B280" s="3" t="s">
        <v>168</v>
      </c>
      <c r="C280" s="3" t="s">
        <v>18</v>
      </c>
      <c r="D280" s="3" t="s">
        <v>19</v>
      </c>
      <c r="E280" s="3" t="s">
        <v>159</v>
      </c>
      <c r="F280" s="3" t="s">
        <v>174</v>
      </c>
      <c r="G280" s="3" t="s">
        <v>73</v>
      </c>
      <c r="H280" s="11">
        <v>50000</v>
      </c>
      <c r="I280" s="11">
        <v>50000</v>
      </c>
      <c r="J280" s="11">
        <v>0</v>
      </c>
      <c r="K280" s="31">
        <f t="shared" si="31"/>
        <v>0</v>
      </c>
    </row>
    <row r="281" spans="1:11" ht="15" customHeight="1" x14ac:dyDescent="0.2">
      <c r="A281" s="9" t="s">
        <v>171</v>
      </c>
      <c r="B281" s="3" t="s">
        <v>168</v>
      </c>
      <c r="C281" s="3" t="s">
        <v>18</v>
      </c>
      <c r="D281" s="3" t="s">
        <v>19</v>
      </c>
      <c r="E281" s="3" t="s">
        <v>159</v>
      </c>
      <c r="F281" s="3" t="s">
        <v>174</v>
      </c>
      <c r="G281" s="3" t="s">
        <v>172</v>
      </c>
      <c r="H281" s="11">
        <v>50000</v>
      </c>
      <c r="I281" s="11">
        <v>50000</v>
      </c>
      <c r="J281" s="11">
        <v>0</v>
      </c>
      <c r="K281" s="31">
        <f t="shared" si="31"/>
        <v>0</v>
      </c>
    </row>
    <row r="282" spans="1:11" ht="32.25" customHeight="1" x14ac:dyDescent="0.2">
      <c r="A282" s="4" t="s">
        <v>175</v>
      </c>
      <c r="B282" s="5" t="s">
        <v>168</v>
      </c>
      <c r="C282" s="5" t="s">
        <v>18</v>
      </c>
      <c r="D282" s="5" t="s">
        <v>19</v>
      </c>
      <c r="E282" s="5" t="s">
        <v>176</v>
      </c>
      <c r="F282" s="8" t="s">
        <v>0</v>
      </c>
      <c r="G282" s="8" t="s">
        <v>0</v>
      </c>
      <c r="H282" s="7">
        <f>H283</f>
        <v>609018</v>
      </c>
      <c r="I282" s="7">
        <f>I283</f>
        <v>609018</v>
      </c>
      <c r="J282" s="7">
        <f>J283</f>
        <v>144446.89000000001</v>
      </c>
      <c r="K282" s="31">
        <f t="shared" si="31"/>
        <v>23.718000124791057</v>
      </c>
    </row>
    <row r="283" spans="1:11" ht="48.95" customHeight="1" x14ac:dyDescent="0.2">
      <c r="A283" s="9" t="s">
        <v>70</v>
      </c>
      <c r="B283" s="3" t="s">
        <v>168</v>
      </c>
      <c r="C283" s="3" t="s">
        <v>18</v>
      </c>
      <c r="D283" s="3" t="s">
        <v>19</v>
      </c>
      <c r="E283" s="3" t="s">
        <v>176</v>
      </c>
      <c r="F283" s="3" t="s">
        <v>71</v>
      </c>
      <c r="G283" s="10" t="s">
        <v>0</v>
      </c>
      <c r="H283" s="11">
        <f>H284+H287</f>
        <v>609018</v>
      </c>
      <c r="I283" s="11">
        <f>I284+I287</f>
        <v>609018</v>
      </c>
      <c r="J283" s="11">
        <f>J284+J286</f>
        <v>144446.89000000001</v>
      </c>
      <c r="K283" s="31">
        <f t="shared" si="31"/>
        <v>23.718000124791057</v>
      </c>
    </row>
    <row r="284" spans="1:11" ht="127.9" customHeight="1" x14ac:dyDescent="0.2">
      <c r="A284" s="9" t="s">
        <v>29</v>
      </c>
      <c r="B284" s="3" t="s">
        <v>168</v>
      </c>
      <c r="C284" s="3" t="s">
        <v>18</v>
      </c>
      <c r="D284" s="3" t="s">
        <v>19</v>
      </c>
      <c r="E284" s="3" t="s">
        <v>176</v>
      </c>
      <c r="F284" s="3" t="s">
        <v>71</v>
      </c>
      <c r="G284" s="3" t="s">
        <v>30</v>
      </c>
      <c r="H284" s="11">
        <f>H285</f>
        <v>574038</v>
      </c>
      <c r="I284" s="11">
        <f>I285</f>
        <v>574038</v>
      </c>
      <c r="J284" s="11">
        <f>J285</f>
        <v>141083.45000000001</v>
      </c>
      <c r="K284" s="31">
        <f t="shared" si="31"/>
        <v>24.577371184486047</v>
      </c>
    </row>
    <row r="285" spans="1:11" ht="48.95" customHeight="1" x14ac:dyDescent="0.2">
      <c r="A285" s="9" t="s">
        <v>31</v>
      </c>
      <c r="B285" s="3" t="s">
        <v>168</v>
      </c>
      <c r="C285" s="3" t="s">
        <v>18</v>
      </c>
      <c r="D285" s="3" t="s">
        <v>19</v>
      </c>
      <c r="E285" s="3" t="s">
        <v>176</v>
      </c>
      <c r="F285" s="3" t="s">
        <v>71</v>
      </c>
      <c r="G285" s="3" t="s">
        <v>32</v>
      </c>
      <c r="H285" s="11">
        <v>574038</v>
      </c>
      <c r="I285" s="11">
        <v>574038</v>
      </c>
      <c r="J285" s="11">
        <v>141083.45000000001</v>
      </c>
      <c r="K285" s="31">
        <f t="shared" si="31"/>
        <v>24.577371184486047</v>
      </c>
    </row>
    <row r="286" spans="1:11" ht="48.95" customHeight="1" x14ac:dyDescent="0.2">
      <c r="A286" s="9" t="s">
        <v>33</v>
      </c>
      <c r="B286" s="3" t="s">
        <v>168</v>
      </c>
      <c r="C286" s="3" t="s">
        <v>18</v>
      </c>
      <c r="D286" s="3" t="s">
        <v>19</v>
      </c>
      <c r="E286" s="3" t="s">
        <v>176</v>
      </c>
      <c r="F286" s="3" t="s">
        <v>71</v>
      </c>
      <c r="G286" s="3" t="s">
        <v>34</v>
      </c>
      <c r="H286" s="11">
        <f>H287</f>
        <v>34980</v>
      </c>
      <c r="I286" s="11">
        <f>I287</f>
        <v>34980</v>
      </c>
      <c r="J286" s="11">
        <f>J287</f>
        <v>3363.44</v>
      </c>
      <c r="K286" s="31">
        <f t="shared" si="31"/>
        <v>9.6153230417381366</v>
      </c>
    </row>
    <row r="287" spans="1:11" ht="64.5" customHeight="1" x14ac:dyDescent="0.2">
      <c r="A287" s="9" t="s">
        <v>35</v>
      </c>
      <c r="B287" s="3" t="s">
        <v>168</v>
      </c>
      <c r="C287" s="3" t="s">
        <v>18</v>
      </c>
      <c r="D287" s="3" t="s">
        <v>19</v>
      </c>
      <c r="E287" s="3" t="s">
        <v>176</v>
      </c>
      <c r="F287" s="3" t="s">
        <v>71</v>
      </c>
      <c r="G287" s="3" t="s">
        <v>36</v>
      </c>
      <c r="H287" s="11">
        <v>34980</v>
      </c>
      <c r="I287" s="11">
        <v>34980</v>
      </c>
      <c r="J287" s="11">
        <v>3363.44</v>
      </c>
      <c r="K287" s="31">
        <f t="shared" si="31"/>
        <v>9.6153230417381366</v>
      </c>
    </row>
    <row r="288" spans="1:11" ht="15" customHeight="1" x14ac:dyDescent="0.2">
      <c r="A288" s="9" t="s">
        <v>72</v>
      </c>
      <c r="B288" s="3" t="s">
        <v>168</v>
      </c>
      <c r="C288" s="3" t="s">
        <v>18</v>
      </c>
      <c r="D288" s="3" t="s">
        <v>19</v>
      </c>
      <c r="E288" s="3" t="s">
        <v>176</v>
      </c>
      <c r="F288" s="3" t="s">
        <v>71</v>
      </c>
      <c r="G288" s="3" t="s">
        <v>73</v>
      </c>
      <c r="H288" s="11">
        <v>0</v>
      </c>
      <c r="I288" s="11">
        <v>0</v>
      </c>
      <c r="J288" s="11">
        <v>0</v>
      </c>
      <c r="K288" s="31" t="e">
        <f t="shared" si="31"/>
        <v>#DIV/0!</v>
      </c>
    </row>
    <row r="289" spans="1:11" ht="32.25" customHeight="1" x14ac:dyDescent="0.2">
      <c r="A289" s="9" t="s">
        <v>74</v>
      </c>
      <c r="B289" s="3" t="s">
        <v>168</v>
      </c>
      <c r="C289" s="3" t="s">
        <v>18</v>
      </c>
      <c r="D289" s="3" t="s">
        <v>19</v>
      </c>
      <c r="E289" s="3" t="s">
        <v>176</v>
      </c>
      <c r="F289" s="3" t="s">
        <v>71</v>
      </c>
      <c r="G289" s="3" t="s">
        <v>75</v>
      </c>
      <c r="H289" s="11">
        <v>0</v>
      </c>
      <c r="I289" s="11">
        <v>0</v>
      </c>
      <c r="J289" s="11">
        <v>0</v>
      </c>
      <c r="K289" s="31" t="e">
        <f t="shared" si="31"/>
        <v>#DIV/0!</v>
      </c>
    </row>
    <row r="290" spans="1:11" ht="32.25" customHeight="1" x14ac:dyDescent="0.2">
      <c r="A290" s="4" t="s">
        <v>115</v>
      </c>
      <c r="B290" s="5" t="s">
        <v>168</v>
      </c>
      <c r="C290" s="5" t="s">
        <v>18</v>
      </c>
      <c r="D290" s="5" t="s">
        <v>19</v>
      </c>
      <c r="E290" s="5" t="s">
        <v>116</v>
      </c>
      <c r="F290" s="8" t="s">
        <v>0</v>
      </c>
      <c r="G290" s="8" t="s">
        <v>0</v>
      </c>
      <c r="H290" s="7">
        <f>H291+H296</f>
        <v>1119119</v>
      </c>
      <c r="I290" s="7">
        <f>I291+I296</f>
        <v>1119119</v>
      </c>
      <c r="J290" s="7">
        <f>J291+J296</f>
        <v>228132.11</v>
      </c>
      <c r="K290" s="31">
        <f t="shared" si="31"/>
        <v>20.384973358507896</v>
      </c>
    </row>
    <row r="291" spans="1:11" ht="48.95" customHeight="1" x14ac:dyDescent="0.2">
      <c r="A291" s="9" t="s">
        <v>70</v>
      </c>
      <c r="B291" s="3" t="s">
        <v>168</v>
      </c>
      <c r="C291" s="3" t="s">
        <v>18</v>
      </c>
      <c r="D291" s="3" t="s">
        <v>19</v>
      </c>
      <c r="E291" s="3" t="s">
        <v>116</v>
      </c>
      <c r="F291" s="3" t="s">
        <v>71</v>
      </c>
      <c r="G291" s="10" t="s">
        <v>0</v>
      </c>
      <c r="H291" s="11">
        <f t="shared" ref="H291:J292" si="33">H292</f>
        <v>16536</v>
      </c>
      <c r="I291" s="11">
        <f t="shared" si="33"/>
        <v>16536</v>
      </c>
      <c r="J291" s="11">
        <f t="shared" si="33"/>
        <v>1742.58</v>
      </c>
      <c r="K291" s="31">
        <f t="shared" si="31"/>
        <v>10.538098693759071</v>
      </c>
    </row>
    <row r="292" spans="1:11" ht="48.95" customHeight="1" x14ac:dyDescent="0.2">
      <c r="A292" s="9" t="s">
        <v>33</v>
      </c>
      <c r="B292" s="3" t="s">
        <v>168</v>
      </c>
      <c r="C292" s="3" t="s">
        <v>18</v>
      </c>
      <c r="D292" s="3" t="s">
        <v>19</v>
      </c>
      <c r="E292" s="3" t="s">
        <v>116</v>
      </c>
      <c r="F292" s="3" t="s">
        <v>71</v>
      </c>
      <c r="G292" s="3" t="s">
        <v>34</v>
      </c>
      <c r="H292" s="11">
        <f t="shared" si="33"/>
        <v>16536</v>
      </c>
      <c r="I292" s="11">
        <f t="shared" si="33"/>
        <v>16536</v>
      </c>
      <c r="J292" s="11">
        <f t="shared" si="33"/>
        <v>1742.58</v>
      </c>
      <c r="K292" s="31">
        <f t="shared" si="31"/>
        <v>10.538098693759071</v>
      </c>
    </row>
    <row r="293" spans="1:11" ht="64.5" customHeight="1" x14ac:dyDescent="0.2">
      <c r="A293" s="9" t="s">
        <v>35</v>
      </c>
      <c r="B293" s="3" t="s">
        <v>168</v>
      </c>
      <c r="C293" s="3" t="s">
        <v>18</v>
      </c>
      <c r="D293" s="3" t="s">
        <v>19</v>
      </c>
      <c r="E293" s="3" t="s">
        <v>116</v>
      </c>
      <c r="F293" s="3" t="s">
        <v>71</v>
      </c>
      <c r="G293" s="3" t="s">
        <v>36</v>
      </c>
      <c r="H293" s="11">
        <v>16536</v>
      </c>
      <c r="I293" s="11">
        <v>16536</v>
      </c>
      <c r="J293" s="11">
        <v>1742.58</v>
      </c>
      <c r="K293" s="31">
        <f t="shared" si="31"/>
        <v>10.538098693759071</v>
      </c>
    </row>
    <row r="294" spans="1:11" ht="15" customHeight="1" x14ac:dyDescent="0.2">
      <c r="A294" s="9" t="s">
        <v>72</v>
      </c>
      <c r="B294" s="3" t="s">
        <v>168</v>
      </c>
      <c r="C294" s="3" t="s">
        <v>18</v>
      </c>
      <c r="D294" s="3" t="s">
        <v>19</v>
      </c>
      <c r="E294" s="3" t="s">
        <v>116</v>
      </c>
      <c r="F294" s="3" t="s">
        <v>71</v>
      </c>
      <c r="G294" s="3" t="s">
        <v>73</v>
      </c>
      <c r="H294" s="11">
        <v>0</v>
      </c>
      <c r="I294" s="11">
        <v>0</v>
      </c>
      <c r="J294" s="11">
        <v>0</v>
      </c>
      <c r="K294" s="31" t="e">
        <f t="shared" si="31"/>
        <v>#DIV/0!</v>
      </c>
    </row>
    <row r="295" spans="1:11" ht="32.25" customHeight="1" x14ac:dyDescent="0.2">
      <c r="A295" s="9" t="s">
        <v>74</v>
      </c>
      <c r="B295" s="3" t="s">
        <v>168</v>
      </c>
      <c r="C295" s="3" t="s">
        <v>18</v>
      </c>
      <c r="D295" s="3" t="s">
        <v>19</v>
      </c>
      <c r="E295" s="3" t="s">
        <v>116</v>
      </c>
      <c r="F295" s="3" t="s">
        <v>71</v>
      </c>
      <c r="G295" s="3" t="s">
        <v>75</v>
      </c>
      <c r="H295" s="11">
        <v>0</v>
      </c>
      <c r="I295" s="11">
        <v>0</v>
      </c>
      <c r="J295" s="11">
        <v>0</v>
      </c>
      <c r="K295" s="31" t="e">
        <f t="shared" si="31"/>
        <v>#DIV/0!</v>
      </c>
    </row>
    <row r="296" spans="1:11" ht="64.5" customHeight="1" x14ac:dyDescent="0.2">
      <c r="A296" s="9" t="s">
        <v>177</v>
      </c>
      <c r="B296" s="3" t="s">
        <v>168</v>
      </c>
      <c r="C296" s="3" t="s">
        <v>18</v>
      </c>
      <c r="D296" s="3" t="s">
        <v>19</v>
      </c>
      <c r="E296" s="3" t="s">
        <v>116</v>
      </c>
      <c r="F296" s="3" t="s">
        <v>178</v>
      </c>
      <c r="G296" s="10" t="s">
        <v>0</v>
      </c>
      <c r="H296" s="11">
        <f t="shared" ref="H296:J297" si="34">H297</f>
        <v>1102583</v>
      </c>
      <c r="I296" s="11">
        <f t="shared" si="34"/>
        <v>1102583</v>
      </c>
      <c r="J296" s="11">
        <f t="shared" si="34"/>
        <v>226389.53</v>
      </c>
      <c r="K296" s="31">
        <f t="shared" si="31"/>
        <v>20.532651963616345</v>
      </c>
    </row>
    <row r="297" spans="1:11" ht="127.9" customHeight="1" x14ac:dyDescent="0.2">
      <c r="A297" s="9" t="s">
        <v>29</v>
      </c>
      <c r="B297" s="3" t="s">
        <v>168</v>
      </c>
      <c r="C297" s="3" t="s">
        <v>18</v>
      </c>
      <c r="D297" s="3" t="s">
        <v>19</v>
      </c>
      <c r="E297" s="3" t="s">
        <v>116</v>
      </c>
      <c r="F297" s="3" t="s">
        <v>178</v>
      </c>
      <c r="G297" s="3" t="s">
        <v>30</v>
      </c>
      <c r="H297" s="11">
        <f t="shared" si="34"/>
        <v>1102583</v>
      </c>
      <c r="I297" s="11">
        <f t="shared" si="34"/>
        <v>1102583</v>
      </c>
      <c r="J297" s="11">
        <f t="shared" si="34"/>
        <v>226389.53</v>
      </c>
      <c r="K297" s="31">
        <f t="shared" si="31"/>
        <v>20.532651963616345</v>
      </c>
    </row>
    <row r="298" spans="1:11" ht="48.95" customHeight="1" x14ac:dyDescent="0.2">
      <c r="A298" s="9" t="s">
        <v>31</v>
      </c>
      <c r="B298" s="3" t="s">
        <v>168</v>
      </c>
      <c r="C298" s="3" t="s">
        <v>18</v>
      </c>
      <c r="D298" s="3" t="s">
        <v>19</v>
      </c>
      <c r="E298" s="3" t="s">
        <v>116</v>
      </c>
      <c r="F298" s="3" t="s">
        <v>178</v>
      </c>
      <c r="G298" s="3" t="s">
        <v>32</v>
      </c>
      <c r="H298" s="11">
        <v>1102583</v>
      </c>
      <c r="I298" s="11">
        <v>1102583</v>
      </c>
      <c r="J298" s="11">
        <v>226389.53</v>
      </c>
      <c r="K298" s="31">
        <f t="shared" si="31"/>
        <v>20.532651963616345</v>
      </c>
    </row>
    <row r="299" spans="1:11" ht="15" customHeight="1" x14ac:dyDescent="0.2">
      <c r="A299" s="35" t="s">
        <v>179</v>
      </c>
      <c r="B299" s="35"/>
      <c r="C299" s="35"/>
      <c r="D299" s="35"/>
      <c r="E299" s="35"/>
      <c r="F299" s="35"/>
      <c r="G299" s="35"/>
      <c r="H299" s="7">
        <f>H6+H193+H259+H274</f>
        <v>297373696.47000003</v>
      </c>
      <c r="I299" s="7">
        <f>I6+I193+I259+I274</f>
        <v>319648697.47000003</v>
      </c>
      <c r="J299" s="7">
        <f>J6+J193+J259+J274</f>
        <v>53179536.829999998</v>
      </c>
      <c r="K299" s="31">
        <f t="shared" si="31"/>
        <v>16.63686955426779</v>
      </c>
    </row>
    <row r="300" spans="1:11" ht="15.75" x14ac:dyDescent="0.2">
      <c r="K300" s="31"/>
    </row>
  </sheetData>
  <mergeCells count="4">
    <mergeCell ref="A2:K2"/>
    <mergeCell ref="A3:K3"/>
    <mergeCell ref="G1:K1"/>
    <mergeCell ref="A299:G299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2025-04-15T06:02:58Z</dcterms:modified>
</cp:coreProperties>
</file>