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0620"/>
  </bookViews>
  <sheets>
    <sheet name="расходы" sheetId="1" r:id="rId1"/>
  </sheets>
  <definedNames>
    <definedName name="_xlnm._FilterDatabase" localSheetId="0" hidden="1">расходы!$A$2:$G$52</definedName>
    <definedName name="_xlnm.Print_Titles" localSheetId="0">расходы!$2:$2</definedName>
  </definedNames>
  <calcPr calcId="144525"/>
</workbook>
</file>

<file path=xl/calcChain.xml><?xml version="1.0" encoding="utf-8"?>
<calcChain xmlns="http://schemas.openxmlformats.org/spreadsheetml/2006/main">
  <c r="G47" i="1" l="1"/>
  <c r="C52" i="1"/>
  <c r="C12" i="1"/>
  <c r="C28" i="1"/>
  <c r="F44" i="1"/>
  <c r="E44" i="1"/>
  <c r="D12" i="1"/>
  <c r="D44" i="1"/>
  <c r="F12" i="1" l="1"/>
  <c r="G14" i="1"/>
  <c r="G15" i="1"/>
  <c r="D23" i="1" l="1"/>
  <c r="C36" i="1" l="1"/>
  <c r="C10" i="1"/>
  <c r="E39" i="1" l="1"/>
  <c r="C23" i="1"/>
  <c r="F23" i="1" l="1"/>
  <c r="E23" i="1"/>
  <c r="G26" i="1"/>
  <c r="G27" i="1"/>
  <c r="G19" i="1"/>
  <c r="G50" i="1" l="1"/>
  <c r="D48" i="1"/>
  <c r="E48" i="1"/>
  <c r="F48" i="1"/>
  <c r="C48" i="1"/>
  <c r="G46" i="1" l="1"/>
  <c r="C44" i="1"/>
  <c r="D28" i="1"/>
  <c r="E28" i="1"/>
  <c r="F28" i="1"/>
  <c r="G29" i="1"/>
  <c r="G28" i="1" l="1"/>
  <c r="G6" i="1"/>
  <c r="G18" i="1" l="1"/>
  <c r="D39" i="1" l="1"/>
  <c r="F39" i="1"/>
  <c r="C39" i="1"/>
  <c r="D36" i="1"/>
  <c r="E36" i="1"/>
  <c r="F36" i="1"/>
  <c r="D30" i="1"/>
  <c r="E30" i="1"/>
  <c r="F30" i="1"/>
  <c r="C30" i="1"/>
  <c r="D16" i="1"/>
  <c r="D52" i="1" s="1"/>
  <c r="E16" i="1"/>
  <c r="F16" i="1"/>
  <c r="C16" i="1"/>
  <c r="E12" i="1"/>
  <c r="D10" i="1"/>
  <c r="E10" i="1"/>
  <c r="F10" i="1"/>
  <c r="D3" i="1"/>
  <c r="E3" i="1"/>
  <c r="F3" i="1"/>
  <c r="C3" i="1"/>
  <c r="G4" i="1"/>
  <c r="G5" i="1"/>
  <c r="G7" i="1"/>
  <c r="G8" i="1"/>
  <c r="G9" i="1"/>
  <c r="G11" i="1"/>
  <c r="G13" i="1"/>
  <c r="G17" i="1"/>
  <c r="G20" i="1"/>
  <c r="G21" i="1"/>
  <c r="G22" i="1"/>
  <c r="G24" i="1"/>
  <c r="G25" i="1"/>
  <c r="G31" i="1"/>
  <c r="G32" i="1"/>
  <c r="G33" i="1"/>
  <c r="G34" i="1"/>
  <c r="G35" i="1"/>
  <c r="G37" i="1"/>
  <c r="G38" i="1"/>
  <c r="G40" i="1"/>
  <c r="G41" i="1"/>
  <c r="G42" i="1"/>
  <c r="G43" i="1"/>
  <c r="G45" i="1"/>
  <c r="G49" i="1"/>
  <c r="G51" i="1"/>
  <c r="G23" i="1" l="1"/>
  <c r="F52" i="1"/>
  <c r="E52" i="1"/>
  <c r="G48" i="1"/>
  <c r="G44" i="1"/>
  <c r="G39" i="1"/>
  <c r="G30" i="1"/>
  <c r="G36" i="1"/>
  <c r="G10" i="1"/>
  <c r="G16" i="1"/>
  <c r="G12" i="1"/>
  <c r="G3" i="1"/>
  <c r="G52" i="1" l="1"/>
</calcChain>
</file>

<file path=xl/sharedStrings.xml><?xml version="1.0" encoding="utf-8"?>
<sst xmlns="http://schemas.openxmlformats.org/spreadsheetml/2006/main" count="106" uniqueCount="106">
  <si>
    <t>Общий итог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</si>
  <si>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</si>
  <si>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</si>
  <si>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</si>
  <si>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</si>
  <si>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</si>
  <si>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</si>
  <si>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</si>
  <si>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</si>
  <si>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</si>
  <si>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</si>
  <si>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</si>
  <si>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</si>
  <si>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</si>
  <si>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</si>
  <si>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</si>
  <si>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</si>
  <si>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</si>
  <si>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</si>
  <si>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</si>
  <si>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</si>
  <si>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</si>
  <si>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</si>
  <si>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</si>
  <si>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</si>
  <si>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</si>
  <si>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</si>
  <si>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</si>
  <si>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</si>
  <si>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</si>
  <si>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</si>
  <si>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</si>
  <si>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</si>
  <si>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</si>
  <si>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</si>
  <si>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</si>
  <si>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</si>
  <si>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</si>
  <si>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</si>
  <si>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</si>
  <si>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</si>
  <si>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</si>
  <si>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</si>
  <si>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</si>
  <si>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</si>
  <si>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</si>
  <si>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</si>
  <si>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</si>
  <si>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</si>
  <si>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Общеэкономические вопросы</t>
  </si>
  <si>
    <t>0401</t>
  </si>
  <si>
    <t>Национальная экономика</t>
  </si>
  <si>
    <t>0400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</si>
  <si>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</si>
  <si>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</si>
  <si>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</si>
  <si>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</si>
  <si>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</si>
  <si>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</si>
  <si>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</si>
  <si>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</si>
  <si>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</si>
  <si>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</si>
  <si>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</si>
  <si>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</si>
  <si>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</si>
  <si>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</si>
  <si>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</si>
  <si>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</si>
  <si>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</si>
  <si>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</si>
  <si>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</si>
  <si>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Наименование раздела, подраздела</t>
  </si>
  <si>
    <t>0703</t>
  </si>
  <si>
    <t>Дополнительное образование</t>
  </si>
  <si>
    <t>0405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</si>
  <si>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</si>
  <si>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</si>
  <si>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</si>
  <si>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</si>
  <si>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1102</t>
  </si>
  <si>
    <t>Массовый спорт</t>
  </si>
  <si>
    <t xml:space="preserve">                         </t>
  </si>
  <si>
    <t>Прочие мебюджетные трансферты общего характера</t>
  </si>
  <si>
    <t>0406</t>
  </si>
  <si>
    <t>Водное хозяйство</t>
  </si>
  <si>
    <t>Благоустройство</t>
  </si>
  <si>
    <t>0503</t>
  </si>
  <si>
    <t>0505</t>
  </si>
  <si>
    <t>Другие вопросы в области жилищно-коммунального хозяйства</t>
  </si>
  <si>
    <t>Сельское хозяйство и рыболовство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</si>
  <si>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</si>
  <si>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</si>
  <si>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</si>
  <si>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</si>
  <si>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0310</t>
  </si>
  <si>
    <t>0314</t>
  </si>
  <si>
    <t>Другие вопросы в области национальной безопасности и правоохранительной деятельности</t>
  </si>
  <si>
    <r>
      <t xml:space="preserve"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2023 год и на плановый период 2024 и 2025 годов"  за 2023 год  в течение 2023 года, в части расходов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рублей</t>
    </r>
  </si>
  <si>
    <t>Сумма на 2023 год Решение  от 16.12.2023№ 6-231(первоначальный)</t>
  </si>
  <si>
    <t>Решение от 28.04.2023 № 6-249</t>
  </si>
  <si>
    <t>Решение от                        18.07.2023 № 6-263</t>
  </si>
  <si>
    <t>Решение от 27.12.2023                № 6-298</t>
  </si>
  <si>
    <t>Сумма 
на 2023 год                                            (с учётом изменений)</t>
  </si>
  <si>
    <t>1103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</si>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</sst>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49" fontId="8" fillId="0" borderId="5">
      <alignment horizontal="left" vertical="center" wrapText="1" indent="1"/>
    </xf>
    <xf numFmtId="49" fontId="9" fillId="0" borderId="6">
      <alignment horizontal="center"/>
    </xf>
    <xf numFmtId="0" fontId="9" fillId="0" borderId="7">
      <alignment horizontal="left" wrapText="1" indent="2"/>
    </xf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center" vertical="top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3" fontId="5" fillId="0" borderId="1" xfId="5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</cellXfs>
  <cellStyles count="6">
    <cellStyle name="xl29" xfId="2"/>
    <cellStyle name="xl31" xfId="4"/>
    <cellStyle name="xl44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zoomScale="80" zoomScaleNormal="80" workbookViewId="0">
      <pane xSplit="2" ySplit="3" topLeftCell="C31" activePane="bottomRight" state="frozen"/>
      <selection pane="topRight" activeCell="C1" sqref="C1"/>
      <selection pane="bottomLeft" activeCell="A4" sqref="A4"/>
      <selection pane="bottomRight" activeCell="G46" sqref="G46:G47"/>
    </sheetView>
  </sheetViews>
  <sheetFormatPr defaultRowHeight="14.25" x14ac:dyDescent="0.25"/>
  <cols>
    <col min="1" max="1" width="12.42578125" style="1" customWidth="1"/>
    <col min="2" max="2" width="73.5703125" style="3" customWidth="1"/>
    <col min="3" max="3" width="24.42578125" style="1" customWidth="1"/>
    <col min="4" max="4" width="22.85546875" style="1" customWidth="1"/>
    <col min="5" max="5" width="23.28515625" style="1" customWidth="1"/>
    <col min="6" max="6" width="21.42578125" style="1" customWidth="1"/>
    <col min="7" max="7" width="20.140625" style="1" customWidth="1"/>
    <col min="8" max="8" width="9.140625" style="1" hidden="1" customWidth="1"/>
    <col min="9" max="16384" width="9.140625" style="1"/>
  </cols>
  <sheetData>
    <row r="1" spans="1:8" ht="74.25" customHeight="1" x14ac:dyDescent="0.25">
      <c r="A1" s="29" t="s">
        <v>98</v>
      </c>
      <c r="B1" s="29"/>
      <c r="C1" s="29"/>
      <c r="D1" s="29"/>
      <c r="E1" s="29"/>
      <c r="F1" s="29"/>
      <c r="G1" s="29"/>
      <c r="H1" s="29"/>
    </row>
    <row r="2" spans="1:8" ht="81.75" customHeight="1" x14ac:dyDescent="0.25">
      <c r="A2" s="4" t="s">
        <v>82</v>
      </c>
      <c r="B2" s="5" t="s">
        <v>72</v>
      </c>
      <c r="C2" s="27" t="s">
        <v>99</v>
      </c>
      <c r="D2" s="27" t="s">
        <v>100</v>
      </c>
      <c r="E2" s="27" t="s">
        <v>101</v>
      </c>
      <c r="F2" s="27" t="s">
        <v>102</v>
      </c>
      <c r="G2" s="24" t="s">
        <v>103</v>
      </c>
    </row>
    <row r="3" spans="1:8" s="2" customFormat="1" ht="20.25" customHeight="1" x14ac:dyDescent="0.25">
      <c r="A3" s="9" t="s">
        <v>71</v>
      </c>
      <c r="B3" s="10" t="s">
        <v>70</v>
      </c>
      <c r="C3" s="11">
        <f t="shared" ref="C3:F3" si="0">SUM(C4:C9)</f>
        <v>30506071</v>
      </c>
      <c r="D3" s="11">
        <f t="shared" si="0"/>
        <v>0</v>
      </c>
      <c r="E3" s="11">
        <f t="shared" si="0"/>
        <v>574319</v>
      </c>
      <c r="F3" s="11">
        <f t="shared" si="0"/>
        <v>-978240.6</v>
      </c>
      <c r="G3" s="11">
        <f t="shared" ref="G3:G22" si="1">SUM(C3:F3)</f>
        <v>30102149.399999999</v>
      </c>
    </row>
    <row r="4" spans="1:8" ht="55.5" customHeight="1" x14ac:dyDescent="0.25">
      <c r="A4" s="6" t="s">
        <v>69</v>
      </c>
      <c r="B4" s="7" t="s">
        <v>68</v>
      </c>
      <c r="C4" s="8">
        <v>466465</v>
      </c>
      <c r="D4" s="8"/>
      <c r="E4" s="8"/>
      <c r="F4" s="8">
        <v>2030.52</v>
      </c>
      <c r="G4" s="11">
        <f t="shared" si="1"/>
        <v>468495.52</v>
      </c>
    </row>
    <row r="5" spans="1:8" ht="50.25" customHeight="1" x14ac:dyDescent="0.25">
      <c r="A5" s="6" t="s">
        <v>67</v>
      </c>
      <c r="B5" s="7" t="s">
        <v>66</v>
      </c>
      <c r="C5" s="8">
        <v>21916424</v>
      </c>
      <c r="D5" s="26"/>
      <c r="E5" s="8">
        <v>408965</v>
      </c>
      <c r="F5" s="8">
        <v>-544951.44999999995</v>
      </c>
      <c r="G5" s="11">
        <f t="shared" si="1"/>
        <v>21780437.550000001</v>
      </c>
    </row>
    <row r="6" spans="1:8" ht="40.5" customHeight="1" x14ac:dyDescent="0.25">
      <c r="A6" s="17" t="s">
        <v>92</v>
      </c>
      <c r="B6" s="7" t="s">
        <v>91</v>
      </c>
      <c r="C6" s="8">
        <v>936</v>
      </c>
      <c r="D6" s="8"/>
      <c r="E6" s="8"/>
      <c r="F6" s="8"/>
      <c r="G6" s="11">
        <f t="shared" si="1"/>
        <v>936</v>
      </c>
    </row>
    <row r="7" spans="1:8" ht="39.75" customHeight="1" x14ac:dyDescent="0.25">
      <c r="A7" s="6" t="s">
        <v>65</v>
      </c>
      <c r="B7" s="7" t="s">
        <v>64</v>
      </c>
      <c r="C7" s="8">
        <v>5563520</v>
      </c>
      <c r="D7" s="8"/>
      <c r="E7" s="8">
        <v>165354</v>
      </c>
      <c r="F7" s="8">
        <v>120620.34</v>
      </c>
      <c r="G7" s="11">
        <f t="shared" si="1"/>
        <v>5849494.3399999999</v>
      </c>
    </row>
    <row r="8" spans="1:8" ht="15.75" x14ac:dyDescent="0.25">
      <c r="A8" s="6" t="s">
        <v>63</v>
      </c>
      <c r="B8" s="7" t="s">
        <v>62</v>
      </c>
      <c r="C8" s="8">
        <v>50000</v>
      </c>
      <c r="D8" s="8"/>
      <c r="E8" s="8"/>
      <c r="F8" s="8">
        <v>-50000</v>
      </c>
      <c r="G8" s="11">
        <f t="shared" si="1"/>
        <v>0</v>
      </c>
    </row>
    <row r="9" spans="1:8" ht="15.75" x14ac:dyDescent="0.25">
      <c r="A9" s="6" t="s">
        <v>61</v>
      </c>
      <c r="B9" s="7" t="s">
        <v>60</v>
      </c>
      <c r="C9" s="8">
        <v>2508726</v>
      </c>
      <c r="D9" s="23"/>
      <c r="E9" s="8"/>
      <c r="F9" s="8">
        <v>-505940.01</v>
      </c>
      <c r="G9" s="11">
        <f t="shared" si="1"/>
        <v>2002785.99</v>
      </c>
    </row>
    <row r="10" spans="1:8" ht="15.75" x14ac:dyDescent="0.25">
      <c r="A10" s="12" t="s">
        <v>59</v>
      </c>
      <c r="B10" s="10" t="s">
        <v>58</v>
      </c>
      <c r="C10" s="11">
        <f>C11</f>
        <v>1149489</v>
      </c>
      <c r="D10" s="11">
        <f t="shared" ref="D10:F10" si="2">D11</f>
        <v>0</v>
      </c>
      <c r="E10" s="11">
        <f t="shared" si="2"/>
        <v>0</v>
      </c>
      <c r="F10" s="11">
        <f t="shared" si="2"/>
        <v>0</v>
      </c>
      <c r="G10" s="11">
        <f t="shared" si="1"/>
        <v>1149489</v>
      </c>
    </row>
    <row r="11" spans="1:8" ht="15.75" x14ac:dyDescent="0.25">
      <c r="A11" s="6" t="s">
        <v>57</v>
      </c>
      <c r="B11" s="7" t="s">
        <v>56</v>
      </c>
      <c r="C11" s="8">
        <v>1149489</v>
      </c>
      <c r="D11" s="8"/>
      <c r="E11" s="8"/>
      <c r="F11" s="8"/>
      <c r="G11" s="11">
        <f t="shared" si="1"/>
        <v>1149489</v>
      </c>
    </row>
    <row r="12" spans="1:8" ht="21" customHeight="1" x14ac:dyDescent="0.25">
      <c r="A12" s="12" t="s">
        <v>55</v>
      </c>
      <c r="B12" s="10" t="s">
        <v>54</v>
      </c>
      <c r="C12" s="11">
        <f>C13+C14+C15</f>
        <v>3609115</v>
      </c>
      <c r="D12" s="11">
        <f>D13+D14+D15</f>
        <v>32400</v>
      </c>
      <c r="E12" s="11">
        <f t="shared" ref="E12" si="3">E13</f>
        <v>0</v>
      </c>
      <c r="F12" s="11">
        <f>F13+F14+F15</f>
        <v>26301.269999999997</v>
      </c>
      <c r="G12" s="11">
        <f t="shared" si="1"/>
        <v>3667816.27</v>
      </c>
    </row>
    <row r="13" spans="1:8" ht="24" customHeight="1" x14ac:dyDescent="0.25">
      <c r="A13" s="6" t="s">
        <v>53</v>
      </c>
      <c r="B13" s="7" t="s">
        <v>94</v>
      </c>
      <c r="C13" s="8">
        <v>0</v>
      </c>
      <c r="D13" s="26"/>
      <c r="E13" s="8"/>
      <c r="F13" s="8">
        <v>0</v>
      </c>
      <c r="G13" s="11">
        <f t="shared" si="1"/>
        <v>0</v>
      </c>
    </row>
    <row r="14" spans="1:8" ht="39" customHeight="1" x14ac:dyDescent="0.25">
      <c r="A14" s="17" t="s">
        <v>95</v>
      </c>
      <c r="B14" s="18" t="s">
        <v>93</v>
      </c>
      <c r="C14" s="8">
        <v>3599115</v>
      </c>
      <c r="D14" s="26"/>
      <c r="E14" s="8"/>
      <c r="F14" s="8">
        <v>36301.269999999997</v>
      </c>
      <c r="G14" s="11">
        <f t="shared" si="1"/>
        <v>3635416.27</v>
      </c>
    </row>
    <row r="15" spans="1:8" ht="39" customHeight="1" x14ac:dyDescent="0.25">
      <c r="A15" s="17" t="s">
        <v>96</v>
      </c>
      <c r="B15" s="18" t="s">
        <v>97</v>
      </c>
      <c r="C15" s="8">
        <v>10000</v>
      </c>
      <c r="D15" s="26">
        <v>32400</v>
      </c>
      <c r="E15" s="8"/>
      <c r="F15" s="8">
        <v>-10000</v>
      </c>
      <c r="G15" s="11">
        <f t="shared" si="1"/>
        <v>32400</v>
      </c>
    </row>
    <row r="16" spans="1:8" ht="21" customHeight="1" x14ac:dyDescent="0.25">
      <c r="A16" s="12" t="s">
        <v>52</v>
      </c>
      <c r="B16" s="10" t="s">
        <v>51</v>
      </c>
      <c r="C16" s="11">
        <f t="shared" ref="C16:F16" si="4">SUM(C17:C22)</f>
        <v>8730484.3599999994</v>
      </c>
      <c r="D16" s="11">
        <f t="shared" si="4"/>
        <v>19558980.759999998</v>
      </c>
      <c r="E16" s="11">
        <f t="shared" si="4"/>
        <v>0</v>
      </c>
      <c r="F16" s="11">
        <f t="shared" si="4"/>
        <v>977595.5</v>
      </c>
      <c r="G16" s="11">
        <f t="shared" si="1"/>
        <v>29267060.619999997</v>
      </c>
    </row>
    <row r="17" spans="1:7" ht="15.75" x14ac:dyDescent="0.25">
      <c r="A17" s="6" t="s">
        <v>50</v>
      </c>
      <c r="B17" s="7" t="s">
        <v>49</v>
      </c>
      <c r="C17" s="8">
        <v>30466.799999999999</v>
      </c>
      <c r="D17" s="8">
        <v>14533.2</v>
      </c>
      <c r="E17" s="8"/>
      <c r="F17" s="8"/>
      <c r="G17" s="11">
        <f t="shared" si="1"/>
        <v>45000</v>
      </c>
    </row>
    <row r="18" spans="1:7" ht="15.75" x14ac:dyDescent="0.25">
      <c r="A18" s="17" t="s">
        <v>75</v>
      </c>
      <c r="B18" s="7" t="s">
        <v>90</v>
      </c>
      <c r="C18" s="8">
        <v>196036.56</v>
      </c>
      <c r="D18" s="8"/>
      <c r="E18" s="8"/>
      <c r="F18" s="8">
        <v>240000</v>
      </c>
      <c r="G18" s="11">
        <f t="shared" si="1"/>
        <v>436036.56</v>
      </c>
    </row>
    <row r="19" spans="1:7" ht="15.75" x14ac:dyDescent="0.25">
      <c r="A19" s="17" t="s">
        <v>84</v>
      </c>
      <c r="B19" s="7" t="s">
        <v>85</v>
      </c>
      <c r="C19" s="8">
        <v>126261</v>
      </c>
      <c r="D19" s="8"/>
      <c r="E19" s="8"/>
      <c r="F19" s="8">
        <v>-9270</v>
      </c>
      <c r="G19" s="11">
        <f t="shared" si="1"/>
        <v>116991</v>
      </c>
    </row>
    <row r="20" spans="1:7" ht="15.75" x14ac:dyDescent="0.25">
      <c r="A20" s="6" t="s">
        <v>48</v>
      </c>
      <c r="B20" s="7" t="s">
        <v>47</v>
      </c>
      <c r="C20" s="8">
        <v>2143720</v>
      </c>
      <c r="D20" s="26"/>
      <c r="E20" s="8"/>
      <c r="F20" s="8">
        <v>-107284.5</v>
      </c>
      <c r="G20" s="11">
        <f t="shared" si="1"/>
        <v>2036435.5</v>
      </c>
    </row>
    <row r="21" spans="1:7" ht="15.75" x14ac:dyDescent="0.25">
      <c r="A21" s="6" t="s">
        <v>46</v>
      </c>
      <c r="B21" s="7" t="s">
        <v>45</v>
      </c>
      <c r="C21" s="8">
        <v>6234000</v>
      </c>
      <c r="D21" s="23">
        <v>19544447.559999999</v>
      </c>
      <c r="E21" s="8"/>
      <c r="F21" s="8">
        <v>854150</v>
      </c>
      <c r="G21" s="11">
        <f t="shared" si="1"/>
        <v>26632597.559999999</v>
      </c>
    </row>
    <row r="22" spans="1:7" ht="15.75" x14ac:dyDescent="0.25">
      <c r="A22" s="6" t="s">
        <v>44</v>
      </c>
      <c r="B22" s="7" t="s">
        <v>43</v>
      </c>
      <c r="C22" s="8">
        <v>0</v>
      </c>
      <c r="D22" s="8"/>
      <c r="E22" s="8"/>
      <c r="F22" s="8">
        <v>0</v>
      </c>
      <c r="G22" s="11">
        <f t="shared" si="1"/>
        <v>0</v>
      </c>
    </row>
    <row r="23" spans="1:7" ht="15.75" x14ac:dyDescent="0.25">
      <c r="A23" s="12" t="s">
        <v>42</v>
      </c>
      <c r="B23" s="10" t="s">
        <v>41</v>
      </c>
      <c r="C23" s="11">
        <f>C24+C25+C26+C27</f>
        <v>15395</v>
      </c>
      <c r="D23" s="11">
        <f>D24+D25+D26+D27</f>
        <v>104.44</v>
      </c>
      <c r="E23" s="11">
        <f>E24+E25+E26+E27</f>
        <v>0</v>
      </c>
      <c r="F23" s="11">
        <f>F24+F25+F26+F27</f>
        <v>-1204.79</v>
      </c>
      <c r="G23" s="11">
        <f>G24+G25+G26+G27</f>
        <v>14294.650000000001</v>
      </c>
    </row>
    <row r="24" spans="1:7" ht="15.75" x14ac:dyDescent="0.25">
      <c r="A24" s="6" t="s">
        <v>40</v>
      </c>
      <c r="B24" s="7" t="s">
        <v>39</v>
      </c>
      <c r="C24" s="8">
        <v>15395</v>
      </c>
      <c r="D24" s="8">
        <v>104.44</v>
      </c>
      <c r="E24" s="8"/>
      <c r="F24" s="8">
        <v>-1204.79</v>
      </c>
      <c r="G24" s="11">
        <f t="shared" ref="G24:G52" si="5">SUM(C24:F24)</f>
        <v>14294.650000000001</v>
      </c>
    </row>
    <row r="25" spans="1:7" ht="23.25" customHeight="1" x14ac:dyDescent="0.25">
      <c r="A25" s="6" t="s">
        <v>38</v>
      </c>
      <c r="B25" s="7" t="s">
        <v>37</v>
      </c>
      <c r="C25" s="8">
        <v>0</v>
      </c>
      <c r="D25" s="8"/>
      <c r="E25" s="8"/>
      <c r="F25" s="8"/>
      <c r="G25" s="11">
        <f t="shared" si="5"/>
        <v>0</v>
      </c>
    </row>
    <row r="26" spans="1:7" ht="23.25" customHeight="1" x14ac:dyDescent="0.25">
      <c r="A26" s="17" t="s">
        <v>87</v>
      </c>
      <c r="B26" s="18" t="s">
        <v>86</v>
      </c>
      <c r="C26" s="8">
        <v>0</v>
      </c>
      <c r="D26" s="28"/>
      <c r="E26" s="8"/>
      <c r="F26" s="8"/>
      <c r="G26" s="11">
        <f t="shared" si="5"/>
        <v>0</v>
      </c>
    </row>
    <row r="27" spans="1:7" ht="23.25" customHeight="1" x14ac:dyDescent="0.25">
      <c r="A27" s="17" t="s">
        <v>88</v>
      </c>
      <c r="B27" s="18" t="s">
        <v>89</v>
      </c>
      <c r="C27" s="8">
        <v>0</v>
      </c>
      <c r="D27" s="23"/>
      <c r="E27" s="8"/>
      <c r="F27" s="8">
        <v>0</v>
      </c>
      <c r="G27" s="11">
        <f t="shared" si="5"/>
        <v>0</v>
      </c>
    </row>
    <row r="28" spans="1:7" ht="23.25" customHeight="1" x14ac:dyDescent="0.25">
      <c r="A28" s="19" t="s">
        <v>76</v>
      </c>
      <c r="B28" s="20" t="s">
        <v>77</v>
      </c>
      <c r="C28" s="21">
        <f>C29</f>
        <v>25000</v>
      </c>
      <c r="D28" s="21">
        <f t="shared" ref="D28:F28" si="6">D29</f>
        <v>0</v>
      </c>
      <c r="E28" s="21">
        <f t="shared" si="6"/>
        <v>0</v>
      </c>
      <c r="F28" s="21">
        <f t="shared" si="6"/>
        <v>-17000</v>
      </c>
      <c r="G28" s="11">
        <f t="shared" si="5"/>
        <v>8000</v>
      </c>
    </row>
    <row r="29" spans="1:7" ht="23.25" customHeight="1" x14ac:dyDescent="0.25">
      <c r="A29" s="17" t="s">
        <v>78</v>
      </c>
      <c r="B29" s="18" t="s">
        <v>79</v>
      </c>
      <c r="C29" s="8">
        <v>25000</v>
      </c>
      <c r="D29" s="8"/>
      <c r="E29" s="8"/>
      <c r="F29" s="8">
        <v>-17000</v>
      </c>
      <c r="G29" s="11">
        <f t="shared" si="5"/>
        <v>8000</v>
      </c>
    </row>
    <row r="30" spans="1:7" ht="15.75" x14ac:dyDescent="0.25">
      <c r="A30" s="12" t="s">
        <v>36</v>
      </c>
      <c r="B30" s="10" t="s">
        <v>35</v>
      </c>
      <c r="C30" s="11">
        <f>C31+C32+C33+C34+C35</f>
        <v>112058671.67</v>
      </c>
      <c r="D30" s="11">
        <f t="shared" ref="D30:F30" si="7">D31+D32+D33+D34+D35</f>
        <v>0</v>
      </c>
      <c r="E30" s="11">
        <f t="shared" si="7"/>
        <v>61194</v>
      </c>
      <c r="F30" s="11">
        <f t="shared" si="7"/>
        <v>-5702419.3600000003</v>
      </c>
      <c r="G30" s="11">
        <f t="shared" si="5"/>
        <v>106417446.31</v>
      </c>
    </row>
    <row r="31" spans="1:7" ht="15.75" x14ac:dyDescent="0.25">
      <c r="A31" s="13" t="s">
        <v>34</v>
      </c>
      <c r="B31" s="14" t="s">
        <v>33</v>
      </c>
      <c r="C31" s="15">
        <v>16524940</v>
      </c>
      <c r="D31" s="23"/>
      <c r="E31" s="15"/>
      <c r="F31" s="15">
        <v>-178056.36</v>
      </c>
      <c r="G31" s="11">
        <f t="shared" si="5"/>
        <v>16346883.640000001</v>
      </c>
    </row>
    <row r="32" spans="1:7" ht="23.25" customHeight="1" x14ac:dyDescent="0.25">
      <c r="A32" s="13" t="s">
        <v>32</v>
      </c>
      <c r="B32" s="14" t="s">
        <v>31</v>
      </c>
      <c r="C32" s="15">
        <v>77502608.840000004</v>
      </c>
      <c r="D32" s="23">
        <v>0</v>
      </c>
      <c r="E32" s="23"/>
      <c r="F32" s="15">
        <v>-4903007.46</v>
      </c>
      <c r="G32" s="11">
        <f t="shared" si="5"/>
        <v>72599601.38000001</v>
      </c>
    </row>
    <row r="33" spans="1:7" ht="15.75" x14ac:dyDescent="0.25">
      <c r="A33" s="16" t="s">
        <v>73</v>
      </c>
      <c r="B33" s="14" t="s">
        <v>74</v>
      </c>
      <c r="C33" s="15">
        <v>6076349</v>
      </c>
      <c r="D33" s="15"/>
      <c r="E33" s="25"/>
      <c r="F33" s="15">
        <v>-423396.08</v>
      </c>
      <c r="G33" s="11">
        <f t="shared" si="5"/>
        <v>5652952.9199999999</v>
      </c>
    </row>
    <row r="34" spans="1:7" ht="15.75" x14ac:dyDescent="0.25">
      <c r="A34" s="13" t="s">
        <v>30</v>
      </c>
      <c r="B34" s="14" t="s">
        <v>29</v>
      </c>
      <c r="C34" s="15">
        <v>5000</v>
      </c>
      <c r="D34" s="15"/>
      <c r="E34" s="15"/>
      <c r="F34" s="15">
        <v>-5000</v>
      </c>
      <c r="G34" s="11">
        <f t="shared" si="5"/>
        <v>0</v>
      </c>
    </row>
    <row r="35" spans="1:7" ht="15.75" x14ac:dyDescent="0.25">
      <c r="A35" s="13" t="s">
        <v>28</v>
      </c>
      <c r="B35" s="14" t="s">
        <v>27</v>
      </c>
      <c r="C35" s="15">
        <v>11949773.83</v>
      </c>
      <c r="D35" s="23"/>
      <c r="E35" s="15">
        <v>61194</v>
      </c>
      <c r="F35" s="15">
        <v>-192959.46</v>
      </c>
      <c r="G35" s="11">
        <f t="shared" si="5"/>
        <v>11818008.369999999</v>
      </c>
    </row>
    <row r="36" spans="1:7" ht="15.75" x14ac:dyDescent="0.25">
      <c r="A36" s="12" t="s">
        <v>26</v>
      </c>
      <c r="B36" s="10" t="s">
        <v>25</v>
      </c>
      <c r="C36" s="11">
        <f>C37</f>
        <v>17152948.699999999</v>
      </c>
      <c r="D36" s="11">
        <f t="shared" ref="D36:F36" si="8">D37+D38</f>
        <v>115567</v>
      </c>
      <c r="E36" s="11">
        <f t="shared" si="8"/>
        <v>0</v>
      </c>
      <c r="F36" s="11">
        <f t="shared" si="8"/>
        <v>-303557.48</v>
      </c>
      <c r="G36" s="11">
        <f t="shared" si="5"/>
        <v>16964958.219999999</v>
      </c>
    </row>
    <row r="37" spans="1:7" ht="14.25" customHeight="1" x14ac:dyDescent="0.25">
      <c r="A37" s="13" t="s">
        <v>24</v>
      </c>
      <c r="B37" s="14" t="s">
        <v>23</v>
      </c>
      <c r="C37" s="15">
        <v>17152948.699999999</v>
      </c>
      <c r="D37" s="15">
        <v>115567</v>
      </c>
      <c r="E37" s="15"/>
      <c r="F37" s="15">
        <v>-303557.48</v>
      </c>
      <c r="G37" s="11">
        <f t="shared" si="5"/>
        <v>16964958.219999999</v>
      </c>
    </row>
    <row r="38" spans="1:7" ht="18" hidden="1" customHeight="1" x14ac:dyDescent="0.25">
      <c r="A38" s="13" t="s">
        <v>22</v>
      </c>
      <c r="B38" s="14" t="s">
        <v>21</v>
      </c>
      <c r="C38" s="15">
        <v>0</v>
      </c>
      <c r="D38" s="15"/>
      <c r="E38" s="15"/>
      <c r="F38" s="15"/>
      <c r="G38" s="11">
        <f t="shared" si="5"/>
        <v>0</v>
      </c>
    </row>
    <row r="39" spans="1:7" ht="15.75" x14ac:dyDescent="0.25">
      <c r="A39" s="12" t="s">
        <v>20</v>
      </c>
      <c r="B39" s="10" t="s">
        <v>19</v>
      </c>
      <c r="C39" s="11">
        <f>C40+C41+C42+C43</f>
        <v>16430535.800000001</v>
      </c>
      <c r="D39" s="11">
        <f t="shared" ref="D39:F39" si="9">D40+D41+D42+D43</f>
        <v>0</v>
      </c>
      <c r="E39" s="11">
        <f t="shared" si="9"/>
        <v>0</v>
      </c>
      <c r="F39" s="11">
        <f t="shared" si="9"/>
        <v>18439422.859999999</v>
      </c>
      <c r="G39" s="11">
        <f t="shared" si="5"/>
        <v>34869958.659999996</v>
      </c>
    </row>
    <row r="40" spans="1:7" ht="15.75" x14ac:dyDescent="0.25">
      <c r="A40" s="13" t="s">
        <v>18</v>
      </c>
      <c r="B40" s="14" t="s">
        <v>17</v>
      </c>
      <c r="C40" s="15">
        <v>1640094</v>
      </c>
      <c r="D40" s="15"/>
      <c r="E40" s="15"/>
      <c r="F40" s="15">
        <v>24982.86</v>
      </c>
      <c r="G40" s="11">
        <f t="shared" si="5"/>
        <v>1665076.86</v>
      </c>
    </row>
    <row r="41" spans="1:7" ht="15.75" x14ac:dyDescent="0.25">
      <c r="A41" s="13" t="s">
        <v>16</v>
      </c>
      <c r="B41" s="14" t="s">
        <v>15</v>
      </c>
      <c r="C41" s="15">
        <v>0</v>
      </c>
      <c r="D41" s="15"/>
      <c r="E41" s="15"/>
      <c r="F41" s="15">
        <v>0</v>
      </c>
      <c r="G41" s="11">
        <f t="shared" si="5"/>
        <v>0</v>
      </c>
    </row>
    <row r="42" spans="1:7" ht="15.75" x14ac:dyDescent="0.25">
      <c r="A42" s="13" t="s">
        <v>14</v>
      </c>
      <c r="B42" s="14" t="s">
        <v>13</v>
      </c>
      <c r="C42" s="15">
        <v>14747441.800000001</v>
      </c>
      <c r="D42" s="15"/>
      <c r="E42" s="23"/>
      <c r="F42" s="15">
        <v>18394440</v>
      </c>
      <c r="G42" s="11">
        <f t="shared" si="5"/>
        <v>33141881.800000001</v>
      </c>
    </row>
    <row r="43" spans="1:7" ht="15.75" x14ac:dyDescent="0.25">
      <c r="A43" s="13" t="s">
        <v>12</v>
      </c>
      <c r="B43" s="14" t="s">
        <v>11</v>
      </c>
      <c r="C43" s="15">
        <v>43000</v>
      </c>
      <c r="D43" s="15"/>
      <c r="E43" s="15"/>
      <c r="F43" s="15">
        <v>20000</v>
      </c>
      <c r="G43" s="11">
        <f t="shared" si="5"/>
        <v>63000</v>
      </c>
    </row>
    <row r="44" spans="1:7" ht="15.75" x14ac:dyDescent="0.25">
      <c r="A44" s="12" t="s">
        <v>10</v>
      </c>
      <c r="B44" s="10" t="s">
        <v>9</v>
      </c>
      <c r="C44" s="11">
        <f>C45+C46</f>
        <v>3202671</v>
      </c>
      <c r="D44" s="11">
        <f>D45+D46+D47</f>
        <v>0</v>
      </c>
      <c r="E44" s="11">
        <f>E45+E46+E47</f>
        <v>81187</v>
      </c>
      <c r="F44" s="11">
        <f>F45+F46+F47</f>
        <v>273439.59999999998</v>
      </c>
      <c r="G44" s="11">
        <f t="shared" si="5"/>
        <v>3557297.6</v>
      </c>
    </row>
    <row r="45" spans="1:7" ht="15.75" x14ac:dyDescent="0.25">
      <c r="A45" s="13" t="s">
        <v>8</v>
      </c>
      <c r="B45" s="14" t="s">
        <v>7</v>
      </c>
      <c r="C45" s="15">
        <v>2918671</v>
      </c>
      <c r="D45" s="15">
        <v>-2120350.91</v>
      </c>
      <c r="E45" s="23">
        <v>85460</v>
      </c>
      <c r="F45" s="15"/>
      <c r="G45" s="11">
        <f t="shared" si="5"/>
        <v>883780.08999999985</v>
      </c>
    </row>
    <row r="46" spans="1:7" ht="15.75" x14ac:dyDescent="0.25">
      <c r="A46" s="16" t="s">
        <v>80</v>
      </c>
      <c r="B46" s="22" t="s">
        <v>81</v>
      </c>
      <c r="C46" s="15">
        <v>284000</v>
      </c>
      <c r="D46" s="15"/>
      <c r="E46" s="15">
        <v>0</v>
      </c>
      <c r="F46" s="15">
        <v>20151.5</v>
      </c>
      <c r="G46" s="11">
        <f t="shared" si="5"/>
        <v>304151.5</v>
      </c>
    </row>
    <row r="47" spans="1:7" ht="15.75" x14ac:dyDescent="0.25">
      <c r="A47" s="16" t="s">
        <v>104</v>
      </c>
      <c r="B47" s="22" t="s">
        <v>105</v>
      </c>
      <c r="C47" s="15">
        <v>0</v>
      </c>
      <c r="D47" s="15">
        <v>2120350.91</v>
      </c>
      <c r="E47" s="15">
        <v>-4273</v>
      </c>
      <c r="F47" s="15">
        <v>253288.1</v>
      </c>
      <c r="G47" s="11">
        <f t="shared" si="5"/>
        <v>2369366.0100000002</v>
      </c>
    </row>
    <row r="48" spans="1:7" ht="36" customHeight="1" x14ac:dyDescent="0.25">
      <c r="A48" s="12" t="s">
        <v>6</v>
      </c>
      <c r="B48" s="10" t="s">
        <v>5</v>
      </c>
      <c r="C48" s="11">
        <f>C49+C51+C50</f>
        <v>4331400</v>
      </c>
      <c r="D48" s="11">
        <f t="shared" ref="D48:F48" si="10">D49+D51+D50</f>
        <v>598002.65</v>
      </c>
      <c r="E48" s="11">
        <f t="shared" si="10"/>
        <v>1827317.72</v>
      </c>
      <c r="F48" s="11">
        <f t="shared" si="10"/>
        <v>0</v>
      </c>
      <c r="G48" s="11">
        <f t="shared" si="5"/>
        <v>6756720.3700000001</v>
      </c>
    </row>
    <row r="49" spans="1:7" ht="34.5" customHeight="1" x14ac:dyDescent="0.25">
      <c r="A49" s="13" t="s">
        <v>4</v>
      </c>
      <c r="B49" s="14" t="s">
        <v>3</v>
      </c>
      <c r="C49" s="15">
        <v>331400</v>
      </c>
      <c r="D49" s="15"/>
      <c r="E49" s="15"/>
      <c r="F49" s="15">
        <v>0</v>
      </c>
      <c r="G49" s="11">
        <f t="shared" si="5"/>
        <v>331400</v>
      </c>
    </row>
    <row r="50" spans="1:7" ht="34.5" customHeight="1" x14ac:dyDescent="0.25">
      <c r="A50" s="13" t="s">
        <v>2</v>
      </c>
      <c r="B50" s="14" t="s">
        <v>1</v>
      </c>
      <c r="C50" s="15">
        <v>4000000</v>
      </c>
      <c r="D50" s="15">
        <v>598002.65</v>
      </c>
      <c r="E50" s="15">
        <v>1827317.72</v>
      </c>
      <c r="F50" s="15"/>
      <c r="G50" s="11">
        <f t="shared" si="5"/>
        <v>6425320.3700000001</v>
      </c>
    </row>
    <row r="51" spans="1:7" ht="16.5" customHeight="1" x14ac:dyDescent="0.25">
      <c r="A51" s="13">
        <v>1403</v>
      </c>
      <c r="B51" s="14" t="s">
        <v>83</v>
      </c>
      <c r="C51" s="15"/>
      <c r="D51" s="15"/>
      <c r="E51" s="15"/>
      <c r="F51" s="15"/>
      <c r="G51" s="11">
        <f t="shared" si="5"/>
        <v>0</v>
      </c>
    </row>
    <row r="52" spans="1:7" ht="15.75" x14ac:dyDescent="0.25">
      <c r="A52" s="30" t="s">
        <v>0</v>
      </c>
      <c r="B52" s="31"/>
      <c r="C52" s="11">
        <f>C3+C10+C12+C16+C23+C28+C30+C36+C39+C44+C48</f>
        <v>197211781.53</v>
      </c>
      <c r="D52" s="11">
        <f>D3+D10+D12+D16+D23+D28+D30+D36+D39+D44+D48</f>
        <v>20305054.849999998</v>
      </c>
      <c r="E52" s="11">
        <f>E3+E10+E12+E16+E23+E28+E30+E36+E39+E44+E48</f>
        <v>2544017.7199999997</v>
      </c>
      <c r="F52" s="11">
        <f>F3+F10+F12+F16+F23+F28+F30+F36+F39+F44+F48</f>
        <v>12714336.999999998</v>
      </c>
      <c r="G52" s="11">
        <f t="shared" si="5"/>
        <v>232775191.09999999</v>
      </c>
    </row>
    <row r="54" spans="1:7" ht="29.25" customHeight="1" x14ac:dyDescent="0.25"/>
  </sheetData>
  <mergeCells count="2">
    <mergeCell ref="A1:H1"/>
    <mergeCell ref="A52:B52"/>
  </mergeCells>
  <pageMargins left="0.15748031496062992" right="0.19685039370078741" top="0.27559055118110237" bottom="0.27559055118110237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2017-05-22T07:04:51Z</cp:lastPrinted>
  <dcterms:created xsi:type="dcterms:W3CDTF">2017-05-22T06:23:45Z</dcterms:created>
  <dcterms:modified xsi:type="dcterms:W3CDTF">2024-03-15T07:39:29Z</dcterms:modified>
</cp:coreProperties>
</file>