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45" windowWidth="18195" windowHeight="11565"/>
  </bookViews>
  <sheets>
    <sheet name="с задачами" sheetId="4" r:id="rId1"/>
  </sheets>
  <calcPr calcId="144525"/>
</workbook>
</file>

<file path=xl/calcChain.xml><?xml version="1.0" encoding="utf-8"?>
<calcChain xmlns="http://schemas.openxmlformats.org/spreadsheetml/2006/main">
  <c r="I30" i="4" l="1"/>
  <c r="I18" i="4"/>
  <c r="H18" i="4"/>
  <c r="I29" i="4"/>
  <c r="I17" i="4" s="1"/>
  <c r="H30" i="4"/>
  <c r="H29" i="4"/>
  <c r="H17" i="4" s="1"/>
  <c r="H28" i="4"/>
  <c r="G29" i="4"/>
  <c r="G17" i="4" s="1"/>
  <c r="I28" i="4"/>
  <c r="G30" i="4"/>
  <c r="I57" i="4"/>
  <c r="H57" i="4"/>
  <c r="G57" i="4"/>
  <c r="F56" i="4"/>
  <c r="F55" i="4"/>
  <c r="I54" i="4"/>
  <c r="H54" i="4"/>
  <c r="G54" i="4"/>
  <c r="F53" i="4"/>
  <c r="F52" i="4"/>
  <c r="F30" i="4" l="1"/>
  <c r="F29" i="4"/>
  <c r="F57" i="4"/>
  <c r="F54" i="4"/>
  <c r="I15" i="4"/>
  <c r="H15" i="4"/>
  <c r="G51" i="4"/>
  <c r="G28" i="4" l="1"/>
  <c r="F23" i="4"/>
  <c r="G31" i="4" l="1"/>
  <c r="G15" i="4"/>
  <c r="I51" i="4"/>
  <c r="H51" i="4"/>
  <c r="F50" i="4"/>
  <c r="F49" i="4"/>
  <c r="F48" i="4"/>
  <c r="I46" i="4"/>
  <c r="H46" i="4"/>
  <c r="G46" i="4"/>
  <c r="F45" i="4"/>
  <c r="F44" i="4"/>
  <c r="F43" i="4"/>
  <c r="F28" i="4" l="1"/>
  <c r="F31" i="4" s="1"/>
  <c r="F51" i="4"/>
  <c r="F46" i="4"/>
  <c r="G59" i="4"/>
  <c r="F64" i="4"/>
  <c r="I69" i="4" l="1"/>
  <c r="H69" i="4"/>
  <c r="I67" i="4"/>
  <c r="I70" i="4" s="1"/>
  <c r="H67" i="4"/>
  <c r="G69" i="4"/>
  <c r="F69" i="4" s="1"/>
  <c r="G67" i="4"/>
  <c r="I74" i="4"/>
  <c r="H74" i="4"/>
  <c r="G74" i="4"/>
  <c r="F73" i="4"/>
  <c r="F71" i="4"/>
  <c r="F74" i="4" s="1"/>
  <c r="H70" i="4"/>
  <c r="F67" i="4"/>
  <c r="H59" i="4"/>
  <c r="I59" i="4"/>
  <c r="I58" i="4"/>
  <c r="H58" i="4"/>
  <c r="H60" i="4" s="1"/>
  <c r="G58" i="4"/>
  <c r="G66" i="4"/>
  <c r="H66" i="4"/>
  <c r="I66" i="4"/>
  <c r="F65" i="4"/>
  <c r="F66" i="4" s="1"/>
  <c r="F61" i="4"/>
  <c r="I63" i="4"/>
  <c r="H63" i="4"/>
  <c r="G63" i="4"/>
  <c r="F62" i="4"/>
  <c r="F42" i="4"/>
  <c r="F41" i="4"/>
  <c r="F38" i="4"/>
  <c r="F35" i="4"/>
  <c r="F36" i="4"/>
  <c r="F32" i="4"/>
  <c r="I21" i="4"/>
  <c r="H21" i="4"/>
  <c r="G21" i="4"/>
  <c r="G18" i="4" s="1"/>
  <c r="I20" i="4"/>
  <c r="H20" i="4"/>
  <c r="G20" i="4"/>
  <c r="F27" i="4"/>
  <c r="F20" i="4"/>
  <c r="F24" i="4"/>
  <c r="F25" i="4"/>
  <c r="F26" i="4"/>
  <c r="F33" i="4"/>
  <c r="F15" i="4" l="1"/>
  <c r="G60" i="4"/>
  <c r="F58" i="4"/>
  <c r="H31" i="4"/>
  <c r="I31" i="4"/>
  <c r="F59" i="4"/>
  <c r="F70" i="4"/>
  <c r="G70" i="4"/>
  <c r="I60" i="4"/>
  <c r="G22" i="4"/>
  <c r="I22" i="4"/>
  <c r="F63" i="4"/>
  <c r="F21" i="4"/>
  <c r="F22" i="4" s="1"/>
  <c r="H22" i="4"/>
  <c r="F18" i="4" l="1"/>
  <c r="I19" i="4"/>
  <c r="F60" i="4"/>
  <c r="F17" i="4"/>
  <c r="H19" i="4"/>
  <c r="G19" i="4"/>
  <c r="F19" i="4" l="1"/>
</calcChain>
</file>

<file path=xl/sharedStrings.xml><?xml version="1.0" encoding="utf-8"?>
<sst xmlns="http://schemas.openxmlformats.org/spreadsheetml/2006/main" count="142" uniqueCount="75">
  <si>
    <t>Объем средств на реализацию, рублей</t>
  </si>
  <si>
    <t>Всего</t>
  </si>
  <si>
    <t>2021 год</t>
  </si>
  <si>
    <t>2022 год</t>
  </si>
  <si>
    <t>Связь основного мероприятия с целевыми показателями (индикаторами) (порядковые номера показателей (индикаторов)</t>
  </si>
  <si>
    <t>Средства федерального бюджета</t>
  </si>
  <si>
    <t>Средства областного бюджета</t>
  </si>
  <si>
    <t>Средства местного бюджета</t>
  </si>
  <si>
    <t>ИТОГО</t>
  </si>
  <si>
    <t>1.1.</t>
  </si>
  <si>
    <t>Дошкольные образовательные организации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</si>
  <si>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образовательных организациях, муниципальных 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</si>
  <si>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2.1.</t>
  </si>
  <si>
    <t>Общеобразовательные организации</t>
  </si>
  <si>
    <t>2.2.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</si>
  <si>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</si>
  <si>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2.3.</t>
  </si>
  <si>
    <t>Организация питания в образовательных организациях</t>
  </si>
  <si>
    <t>2.4.</t>
  </si>
  <si>
    <t>Капитальный ремонт кровель муниципальных образовательных организаций Брянской области</t>
  </si>
  <si>
    <t>2.5.</t>
  </si>
  <si>
    <t>Замена оконных блоков муниципальных образовательных организаций Брянской области</t>
  </si>
  <si>
    <t>3.1.</t>
  </si>
  <si>
    <t>Организация дополнительного образования</t>
  </si>
  <si>
    <t>3.2.</t>
  </si>
  <si>
    <t>4.1.</t>
  </si>
  <si>
    <t>Мероприятия по проведению оздоровительной кампании детей</t>
  </si>
  <si>
    <t>Руководство и управление в сфере установленных функций органов местного самоуправления</t>
  </si>
  <si>
    <t>Учреждения, обеспечивающие деятельность органов местного самоуправления и муниципальных учреждений</t>
  </si>
  <si>
    <t>Противодействие злоупотреблению наркотиками и их незаконному обороту</t>
  </si>
  <si>
    <t>Организация временного трудоустройства несовершеннолетних граждан в возрасте от 14 до 18 лет</t>
  </si>
  <si>
    <t>N  п/п</t>
  </si>
  <si>
    <t xml:space="preserve">Источник  финансового обеспечения </t>
  </si>
  <si>
    <t xml:space="preserve">Средства  областного бюджета    </t>
  </si>
  <si>
    <t xml:space="preserve">Средства областного бюджета     </t>
  </si>
  <si>
    <t>к муниципальной программе «Развитие образования</t>
  </si>
  <si>
    <t>Реализация государственной политики в сфере образования на территории Рогнединского района</t>
  </si>
  <si>
    <t>1.2.</t>
  </si>
  <si>
    <t>1.</t>
  </si>
  <si>
    <t>1.3.</t>
  </si>
  <si>
    <t>1.4.</t>
  </si>
  <si>
    <t>1.5.</t>
  </si>
  <si>
    <t xml:space="preserve">Средства  областного бюджета  </t>
  </si>
  <si>
    <t>2.</t>
  </si>
  <si>
    <t>Повышение доступности
и качества
предоставления
дошкольного, общего
образования,
дополнительного
образования детей</t>
  </si>
  <si>
    <t>2.6.</t>
  </si>
  <si>
    <t>2.7.</t>
  </si>
  <si>
    <t>3.</t>
  </si>
  <si>
    <t>Развитие инфраструктуры сферы образования</t>
  </si>
  <si>
    <t xml:space="preserve">Средства  областного бюджета   </t>
  </si>
  <si>
    <t>4.</t>
  </si>
  <si>
    <t>Проведение оздоровительной кампании детей и молодежи</t>
  </si>
  <si>
    <t>1,2,3,4,5</t>
  </si>
  <si>
    <t>Приложение 1</t>
  </si>
  <si>
    <t xml:space="preserve">(Приложение 1 </t>
  </si>
  <si>
    <t>Муниципальное учреждение отдел образования администрации Рогнединского района</t>
  </si>
  <si>
    <t>Приведение в соответствии с брендбуком "Точки роста" помещений муниципальных общеобразовательных организаций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</si>
  <si>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</si>
  <si>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2.8.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</si>
  <si>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</si>
  <si>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2.9.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</si>
  <si>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</si>
  <si>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Рогнединского района» (2021-2023 годы))</t>
  </si>
  <si>
    <t>«Развитие образования Рогнединского района» (2021-2023 годы)</t>
  </si>
  <si>
    <t>План реализации муниципальной программы «Развитие образования Рогнединского района» (2021-2023 годы)</t>
  </si>
  <si>
    <t>2023 год</t>
  </si>
  <si>
    <t>Осуществление отдельных полномочий в сфере образования (предоставление мер социальной поддержки работникам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</t>
  </si>
  <si>
    <t>Компенсация части родительской платы за присмотр и уход за детьми в общеобразовательных организациях, реализующих общеобразовательную программу дошкольного образования</t>
  </si>
  <si>
    <t>6,7,8,9,10,11, 12</t>
  </si>
  <si>
    <t>13,14,15,16</t>
  </si>
  <si>
    <t>2.10.</t>
  </si>
  <si>
    <t>2.11.</t>
  </si>
  <si>
    <t>Ответственныйисполнитель</t>
  </si>
  <si>
    <t>Направление расходов, основное мероприятие</t>
  </si>
  <si>
    <t xml:space="preserve">к постановлению администрации
Рогнединского района от 22 марта 2021г. №112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</si>
</sst>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2D2D2D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wrapText="1"/>
    </xf>
    <xf numFmtId="2" fontId="0" fillId="0" borderId="0" xfId="0" applyNumberFormat="1"/>
    <xf numFmtId="0" fontId="2" fillId="0" borderId="0" xfId="0" applyFont="1" applyAlignment="1">
      <alignment horizontal="right" vertical="center"/>
    </xf>
    <xf numFmtId="0" fontId="3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2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4" fontId="2" fillId="0" borderId="10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4" fontId="2" fillId="0" borderId="3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5" fillId="0" borderId="4" xfId="0" applyFont="1" applyBorder="1" applyAlignment="1">
      <alignment horizontal="center" vertical="center" wrapText="1"/>
    </xf>
    <xf numFmtId="4" fontId="2" fillId="0" borderId="8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0" borderId="17" xfId="0" applyFont="1" applyBorder="1" applyAlignment="1">
      <alignment horizontal="center" vertical="top" wrapText="1"/>
    </xf>
    <xf numFmtId="0" fontId="2" fillId="0" borderId="18" xfId="0" applyFont="1" applyBorder="1" applyAlignment="1">
      <alignment horizontal="center" vertical="top" wrapText="1"/>
    </xf>
    <xf numFmtId="0" fontId="2" fillId="0" borderId="11" xfId="0" applyFont="1" applyBorder="1" applyAlignment="1">
      <alignment horizontal="center" vertical="top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top" wrapText="1"/>
    </xf>
    <xf numFmtId="0" fontId="2" fillId="0" borderId="16" xfId="0" applyFont="1" applyBorder="1" applyAlignment="1">
      <alignment horizontal="center" vertical="top" wrapText="1"/>
    </xf>
    <xf numFmtId="0" fontId="2" fillId="0" borderId="2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center" wrapText="1"/>
    </xf>
    <xf numFmtId="2" fontId="0" fillId="0" borderId="0" xfId="0" applyNumberFormat="1" applyAlignment="1">
      <alignment horizontal="right" wrapText="1"/>
    </xf>
    <xf numFmtId="0" fontId="6" fillId="0" borderId="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top" wrapText="1"/>
    </xf>
    <xf numFmtId="0" fontId="4" fillId="0" borderId="18" xfId="0" applyFont="1" applyBorder="1" applyAlignment="1">
      <alignment horizontal="center" vertical="top" wrapText="1"/>
    </xf>
    <xf numFmtId="0" fontId="4" fillId="0" borderId="19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7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left" vertical="top" wrapText="1"/>
    </xf>
    <xf numFmtId="0" fontId="7" fillId="0" borderId="14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 wrapText="1"/>
    </xf>
    <xf numFmtId="0" fontId="1" fillId="0" borderId="22" xfId="0" applyFont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6"/>
  <sheetViews>
    <sheetView tabSelected="1" view="pageBreakPreview" zoomScaleNormal="100" zoomScaleSheetLayoutView="100" workbookViewId="0">
      <selection activeCell="G26" sqref="G26"/>
    </sheetView>
  </sheetViews>
  <sheetFormatPr defaultRowHeight="15" x14ac:dyDescent="0.25"/>
  <cols>
    <col min="1" max="1" width="1.7109375" customWidth="1"/>
    <col min="2" max="2" width="6.7109375" customWidth="1"/>
    <col min="3" max="3" width="24" customWidth="1"/>
    <col min="4" max="4" width="16.7109375" customWidth="1"/>
    <col min="5" max="5" width="14.7109375" customWidth="1"/>
    <col min="6" max="7" width="16.7109375" style="2" customWidth="1"/>
    <col min="8" max="8" width="15.28515625" style="2" customWidth="1"/>
    <col min="9" max="9" width="15.7109375" style="2" customWidth="1"/>
    <col min="10" max="10" width="15.140625" customWidth="1"/>
  </cols>
  <sheetData>
    <row r="1" spans="2:10" x14ac:dyDescent="0.25">
      <c r="J1" t="s">
        <v>53</v>
      </c>
    </row>
    <row r="2" spans="2:10" ht="27.75" customHeight="1" x14ac:dyDescent="0.25">
      <c r="G2" s="74" t="s">
        <v>74</v>
      </c>
      <c r="H2" s="74"/>
      <c r="I2" s="74"/>
      <c r="J2" s="74"/>
    </row>
    <row r="3" spans="2:10" ht="12" customHeight="1" x14ac:dyDescent="0.25">
      <c r="G3" s="74"/>
      <c r="H3" s="74"/>
      <c r="I3" s="74"/>
      <c r="J3" s="74"/>
    </row>
    <row r="4" spans="2:10" ht="4.5" customHeight="1" x14ac:dyDescent="0.25">
      <c r="G4" s="74"/>
      <c r="H4" s="74"/>
      <c r="I4" s="74"/>
      <c r="J4" s="74"/>
    </row>
    <row r="6" spans="2:10" ht="15.75" x14ac:dyDescent="0.25">
      <c r="J6" s="3" t="s">
        <v>54</v>
      </c>
    </row>
    <row r="7" spans="2:10" ht="15.75" x14ac:dyDescent="0.25">
      <c r="J7" s="3" t="s">
        <v>35</v>
      </c>
    </row>
    <row r="8" spans="2:10" ht="15.75" x14ac:dyDescent="0.25">
      <c r="J8" s="3" t="s">
        <v>62</v>
      </c>
    </row>
    <row r="9" spans="2:10" ht="15.75" x14ac:dyDescent="0.25">
      <c r="J9" s="3"/>
    </row>
    <row r="10" spans="2:10" ht="16.5" customHeight="1" thickBot="1" x14ac:dyDescent="0.3">
      <c r="B10" s="75" t="s">
        <v>64</v>
      </c>
      <c r="C10" s="75"/>
      <c r="D10" s="75"/>
      <c r="E10" s="75"/>
      <c r="F10" s="75"/>
      <c r="G10" s="75"/>
      <c r="H10" s="75"/>
      <c r="I10" s="75"/>
      <c r="J10" s="75"/>
    </row>
    <row r="11" spans="2:10" s="1" customFormat="1" ht="15.75" customHeight="1" x14ac:dyDescent="0.25">
      <c r="B11" s="85" t="s">
        <v>31</v>
      </c>
      <c r="C11" s="76" t="s">
        <v>73</v>
      </c>
      <c r="D11" s="76" t="s">
        <v>72</v>
      </c>
      <c r="E11" s="76" t="s">
        <v>32</v>
      </c>
      <c r="F11" s="76" t="s">
        <v>0</v>
      </c>
      <c r="G11" s="76"/>
      <c r="H11" s="76"/>
      <c r="I11" s="76"/>
      <c r="J11" s="77"/>
    </row>
    <row r="12" spans="2:10" s="1" customFormat="1" ht="1.5" customHeight="1" x14ac:dyDescent="0.25">
      <c r="B12" s="86"/>
      <c r="C12" s="78"/>
      <c r="D12" s="78"/>
      <c r="E12" s="78"/>
      <c r="F12" s="78"/>
      <c r="G12" s="78"/>
      <c r="H12" s="78"/>
      <c r="I12" s="78"/>
      <c r="J12" s="54"/>
    </row>
    <row r="13" spans="2:10" s="1" customFormat="1" ht="174" customHeight="1" x14ac:dyDescent="0.25">
      <c r="B13" s="86"/>
      <c r="C13" s="78"/>
      <c r="D13" s="78"/>
      <c r="E13" s="78"/>
      <c r="F13" s="14" t="s">
        <v>1</v>
      </c>
      <c r="G13" s="14" t="s">
        <v>2</v>
      </c>
      <c r="H13" s="14" t="s">
        <v>3</v>
      </c>
      <c r="I13" s="14" t="s">
        <v>65</v>
      </c>
      <c r="J13" s="4" t="s">
        <v>4</v>
      </c>
    </row>
    <row r="14" spans="2:10" ht="15.75" x14ac:dyDescent="0.25">
      <c r="B14" s="22">
        <v>1</v>
      </c>
      <c r="C14" s="23">
        <v>2</v>
      </c>
      <c r="D14" s="23">
        <v>3</v>
      </c>
      <c r="E14" s="23">
        <v>4</v>
      </c>
      <c r="F14" s="8">
        <v>5</v>
      </c>
      <c r="G14" s="8">
        <v>6</v>
      </c>
      <c r="H14" s="8">
        <v>7</v>
      </c>
      <c r="I14" s="8">
        <v>8</v>
      </c>
      <c r="J14" s="15">
        <v>9</v>
      </c>
    </row>
    <row r="15" spans="2:10" ht="20.25" customHeight="1" x14ac:dyDescent="0.25">
      <c r="B15" s="68"/>
      <c r="C15" s="69" t="s">
        <v>63</v>
      </c>
      <c r="D15" s="44" t="s">
        <v>55</v>
      </c>
      <c r="E15" s="64" t="s">
        <v>5</v>
      </c>
      <c r="F15" s="51">
        <f>G15+H15+I15</f>
        <v>17629876.140000001</v>
      </c>
      <c r="G15" s="51">
        <f>G28</f>
        <v>5832400.3200000003</v>
      </c>
      <c r="H15" s="51">
        <f>H28</f>
        <v>5878816.0199999996</v>
      </c>
      <c r="I15" s="51">
        <f>I28</f>
        <v>5918659.7999999998</v>
      </c>
      <c r="J15" s="52"/>
    </row>
    <row r="16" spans="2:10" ht="20.25" customHeight="1" x14ac:dyDescent="0.25">
      <c r="B16" s="68"/>
      <c r="C16" s="69"/>
      <c r="D16" s="44"/>
      <c r="E16" s="64"/>
      <c r="F16" s="51"/>
      <c r="G16" s="51"/>
      <c r="H16" s="51"/>
      <c r="I16" s="51"/>
      <c r="J16" s="52"/>
    </row>
    <row r="17" spans="2:10" ht="41.25" customHeight="1" x14ac:dyDescent="0.25">
      <c r="B17" s="68"/>
      <c r="C17" s="69"/>
      <c r="D17" s="44"/>
      <c r="E17" s="21" t="s">
        <v>6</v>
      </c>
      <c r="F17" s="27">
        <f>G17+H17+I17</f>
        <v>193560856.56</v>
      </c>
      <c r="G17" s="27">
        <f>G20+G29+G58+G67</f>
        <v>73029632.379999995</v>
      </c>
      <c r="H17" s="27">
        <f>H20+H29+H58+H67</f>
        <v>62589133.979999997</v>
      </c>
      <c r="I17" s="27">
        <f>I20+I29+I58+I67</f>
        <v>57942090.200000003</v>
      </c>
      <c r="J17" s="19"/>
    </row>
    <row r="18" spans="2:10" ht="45" customHeight="1" x14ac:dyDescent="0.25">
      <c r="B18" s="68"/>
      <c r="C18" s="69"/>
      <c r="D18" s="44"/>
      <c r="E18" s="21" t="s">
        <v>7</v>
      </c>
      <c r="F18" s="27">
        <f>G18+H18+I18</f>
        <v>53760671.729999997</v>
      </c>
      <c r="G18" s="27">
        <f>G21+G30+G59+G69</f>
        <v>23579457.289999999</v>
      </c>
      <c r="H18" s="27">
        <f>H21+H30+H59+H69</f>
        <v>16018365.470000001</v>
      </c>
      <c r="I18" s="27">
        <f>I21+I30+I59+I69</f>
        <v>14162848.969999999</v>
      </c>
      <c r="J18" s="19"/>
    </row>
    <row r="19" spans="2:10" ht="15.75" x14ac:dyDescent="0.25">
      <c r="B19" s="68"/>
      <c r="C19" s="69"/>
      <c r="D19" s="44"/>
      <c r="E19" s="21" t="s">
        <v>8</v>
      </c>
      <c r="F19" s="28">
        <f>F15+F17+F18</f>
        <v>264951404.42999998</v>
      </c>
      <c r="G19" s="28">
        <f t="shared" ref="G19:I19" si="0">G15+G17+G18</f>
        <v>102441489.98999998</v>
      </c>
      <c r="H19" s="28">
        <f t="shared" si="0"/>
        <v>84486315.469999999</v>
      </c>
      <c r="I19" s="28">
        <f t="shared" si="0"/>
        <v>78023598.969999999</v>
      </c>
      <c r="J19" s="19"/>
    </row>
    <row r="20" spans="2:10" ht="38.25" x14ac:dyDescent="0.25">
      <c r="B20" s="68" t="s">
        <v>38</v>
      </c>
      <c r="C20" s="69" t="s">
        <v>36</v>
      </c>
      <c r="D20" s="70" t="s">
        <v>55</v>
      </c>
      <c r="E20" s="26" t="s">
        <v>42</v>
      </c>
      <c r="F20" s="28">
        <f>F23</f>
        <v>5810400</v>
      </c>
      <c r="G20" s="28">
        <f t="shared" ref="G20:I20" si="1">G23</f>
        <v>1936800</v>
      </c>
      <c r="H20" s="28">
        <f t="shared" si="1"/>
        <v>1936800</v>
      </c>
      <c r="I20" s="28">
        <f t="shared" si="1"/>
        <v>1936800</v>
      </c>
      <c r="J20" s="54" t="s">
        <v>52</v>
      </c>
    </row>
    <row r="21" spans="2:10" ht="38.25" x14ac:dyDescent="0.25">
      <c r="B21" s="68"/>
      <c r="C21" s="69"/>
      <c r="D21" s="70"/>
      <c r="E21" s="26" t="s">
        <v>7</v>
      </c>
      <c r="F21" s="28">
        <f>F24+F25+F26+F27</f>
        <v>26707806</v>
      </c>
      <c r="G21" s="28">
        <f t="shared" ref="G21:I21" si="2">G24+G25+G26+G27</f>
        <v>9076836</v>
      </c>
      <c r="H21" s="28">
        <f t="shared" si="2"/>
        <v>8815385</v>
      </c>
      <c r="I21" s="28">
        <f t="shared" si="2"/>
        <v>8815585</v>
      </c>
      <c r="J21" s="54"/>
    </row>
    <row r="22" spans="2:10" s="7" customFormat="1" ht="18" customHeight="1" thickBot="1" x14ac:dyDescent="0.3">
      <c r="B22" s="83"/>
      <c r="C22" s="84"/>
      <c r="D22" s="82"/>
      <c r="E22" s="32" t="s">
        <v>8</v>
      </c>
      <c r="F22" s="29">
        <f>F20+F21</f>
        <v>32518206</v>
      </c>
      <c r="G22" s="29">
        <f t="shared" ref="G22:I22" si="3">G20+G21</f>
        <v>11013636</v>
      </c>
      <c r="H22" s="29">
        <f t="shared" si="3"/>
        <v>10752185</v>
      </c>
      <c r="I22" s="29">
        <f t="shared" si="3"/>
        <v>10752385</v>
      </c>
      <c r="J22" s="55"/>
    </row>
    <row r="23" spans="2:10" s="7" customFormat="1" ht="193.5" customHeight="1" x14ac:dyDescent="0.25">
      <c r="B23" s="33" t="s">
        <v>9</v>
      </c>
      <c r="C23" s="34" t="s">
        <v>66</v>
      </c>
      <c r="D23" s="35" t="s">
        <v>55</v>
      </c>
      <c r="E23" s="36" t="s">
        <v>33</v>
      </c>
      <c r="F23" s="37">
        <f>G23+H23+I23</f>
        <v>5810400</v>
      </c>
      <c r="G23" s="37">
        <v>1936800</v>
      </c>
      <c r="H23" s="37">
        <v>1936800</v>
      </c>
      <c r="I23" s="37">
        <v>1936800</v>
      </c>
      <c r="J23" s="38"/>
    </row>
    <row r="24" spans="2:10" s="7" customFormat="1" ht="81.75" customHeight="1" x14ac:dyDescent="0.25">
      <c r="B24" s="16" t="s">
        <v>37</v>
      </c>
      <c r="C24" s="20" t="s">
        <v>27</v>
      </c>
      <c r="D24" s="17" t="s">
        <v>55</v>
      </c>
      <c r="E24" s="21" t="s">
        <v>7</v>
      </c>
      <c r="F24" s="27">
        <f>G24+H24+I24</f>
        <v>3862207</v>
      </c>
      <c r="G24" s="27">
        <v>1287069</v>
      </c>
      <c r="H24" s="27">
        <v>1287469</v>
      </c>
      <c r="I24" s="27">
        <v>1287669</v>
      </c>
      <c r="J24" s="19"/>
    </row>
    <row r="25" spans="2:10" s="7" customFormat="1" ht="79.5" customHeight="1" x14ac:dyDescent="0.25">
      <c r="B25" s="16" t="s">
        <v>39</v>
      </c>
      <c r="C25" s="20" t="s">
        <v>28</v>
      </c>
      <c r="D25" s="17" t="s">
        <v>55</v>
      </c>
      <c r="E25" s="21" t="s">
        <v>7</v>
      </c>
      <c r="F25" s="27">
        <f>G25+H25+I25</f>
        <v>22810132</v>
      </c>
      <c r="G25" s="27">
        <v>7754300</v>
      </c>
      <c r="H25" s="27">
        <v>7527916</v>
      </c>
      <c r="I25" s="27">
        <v>7527916</v>
      </c>
      <c r="J25" s="19"/>
    </row>
    <row r="26" spans="2:10" s="7" customFormat="1" ht="76.5" x14ac:dyDescent="0.25">
      <c r="B26" s="16" t="s">
        <v>40</v>
      </c>
      <c r="C26" s="20" t="s">
        <v>29</v>
      </c>
      <c r="D26" s="17" t="s">
        <v>55</v>
      </c>
      <c r="E26" s="21" t="s">
        <v>7</v>
      </c>
      <c r="F26" s="27">
        <f>G26+H26+I26</f>
        <v>5000</v>
      </c>
      <c r="G26" s="27">
        <v>5000</v>
      </c>
      <c r="H26" s="27">
        <v>0</v>
      </c>
      <c r="I26" s="27">
        <v>0</v>
      </c>
      <c r="J26" s="19"/>
    </row>
    <row r="27" spans="2:10" s="7" customFormat="1" ht="76.5" x14ac:dyDescent="0.25">
      <c r="B27" s="16" t="s">
        <v>41</v>
      </c>
      <c r="C27" s="20" t="s">
        <v>30</v>
      </c>
      <c r="D27" s="17" t="s">
        <v>55</v>
      </c>
      <c r="E27" s="21" t="s">
        <v>7</v>
      </c>
      <c r="F27" s="27">
        <f>G27+H27+I27</f>
        <v>30467</v>
      </c>
      <c r="G27" s="27">
        <v>30467</v>
      </c>
      <c r="H27" s="27">
        <v>0</v>
      </c>
      <c r="I27" s="27">
        <v>0</v>
      </c>
      <c r="J27" s="19"/>
    </row>
    <row r="28" spans="2:10" s="7" customFormat="1" ht="39" customHeight="1" x14ac:dyDescent="0.25">
      <c r="B28" s="79" t="s">
        <v>43</v>
      </c>
      <c r="C28" s="87" t="s">
        <v>44</v>
      </c>
      <c r="D28" s="70" t="s">
        <v>55</v>
      </c>
      <c r="E28" s="26" t="s">
        <v>5</v>
      </c>
      <c r="F28" s="28">
        <f>F43+F48</f>
        <v>17629876.140000001</v>
      </c>
      <c r="G28" s="28">
        <f>G43+G48</f>
        <v>5832400.3200000003</v>
      </c>
      <c r="H28" s="28">
        <f>H43+H48</f>
        <v>5878816.0199999996</v>
      </c>
      <c r="I28" s="28">
        <f t="shared" ref="I28" si="4">I43+I48</f>
        <v>5918659.7999999998</v>
      </c>
      <c r="J28" s="56" t="s">
        <v>68</v>
      </c>
    </row>
    <row r="29" spans="2:10" s="7" customFormat="1" ht="42.75" customHeight="1" x14ac:dyDescent="0.25">
      <c r="B29" s="80"/>
      <c r="C29" s="88"/>
      <c r="D29" s="70"/>
      <c r="E29" s="26" t="s">
        <v>6</v>
      </c>
      <c r="F29" s="28">
        <f>G29+H29+I29</f>
        <v>158388847.51999998</v>
      </c>
      <c r="G29" s="28">
        <f>G33+G42+G36+G44+G49+G52+G55</f>
        <v>57550042.339999996</v>
      </c>
      <c r="H29" s="28">
        <f>H33+H42+H36+H44+H49+H52+H55</f>
        <v>50418130.979999997</v>
      </c>
      <c r="I29" s="28">
        <f>I33+I42+I36+I44+I49+I52+I55</f>
        <v>50420674.200000003</v>
      </c>
      <c r="J29" s="57"/>
    </row>
    <row r="30" spans="2:10" s="7" customFormat="1" ht="38.25" x14ac:dyDescent="0.25">
      <c r="B30" s="80"/>
      <c r="C30" s="88"/>
      <c r="D30" s="70"/>
      <c r="E30" s="26" t="s">
        <v>7</v>
      </c>
      <c r="F30" s="28">
        <f>G30+H30+I30</f>
        <v>25233965.259999998</v>
      </c>
      <c r="G30" s="28">
        <f>G32+G35+G38+G41+G45+G50+G53+G56</f>
        <v>13698658.66</v>
      </c>
      <c r="H30" s="28">
        <f>H32+H35+H38+H41+H45+H50+H53+H56</f>
        <v>6573154</v>
      </c>
      <c r="I30" s="28">
        <f>I32+I35+I38+I41+I45+I50+I53+I56</f>
        <v>4962152.5999999996</v>
      </c>
      <c r="J30" s="57"/>
    </row>
    <row r="31" spans="2:10" s="7" customFormat="1" ht="16.5" thickBot="1" x14ac:dyDescent="0.3">
      <c r="B31" s="81"/>
      <c r="C31" s="89"/>
      <c r="D31" s="82"/>
      <c r="E31" s="32" t="s">
        <v>8</v>
      </c>
      <c r="F31" s="29">
        <f>F29+F30+F28</f>
        <v>201252688.91999996</v>
      </c>
      <c r="G31" s="29">
        <f>G29+G30+G28</f>
        <v>77081101.319999993</v>
      </c>
      <c r="H31" s="29">
        <f t="shared" ref="H31:I31" si="5">H29+H30+H28</f>
        <v>62870101</v>
      </c>
      <c r="I31" s="29">
        <f t="shared" si="5"/>
        <v>61301486.600000001</v>
      </c>
      <c r="J31" s="58"/>
    </row>
    <row r="32" spans="2:10" ht="76.5" customHeight="1" x14ac:dyDescent="0.25">
      <c r="B32" s="33" t="s">
        <v>12</v>
      </c>
      <c r="C32" s="34" t="s">
        <v>10</v>
      </c>
      <c r="D32" s="35" t="s">
        <v>55</v>
      </c>
      <c r="E32" s="36" t="s">
        <v>7</v>
      </c>
      <c r="F32" s="37">
        <f>G32+H32+I32</f>
        <v>4320838.7699999996</v>
      </c>
      <c r="G32" s="37">
        <v>2504290.77</v>
      </c>
      <c r="H32" s="37">
        <v>997174</v>
      </c>
      <c r="I32" s="37">
        <v>819374</v>
      </c>
      <c r="J32" s="39"/>
    </row>
    <row r="33" spans="2:10" ht="81" customHeight="1" x14ac:dyDescent="0.25">
      <c r="B33" s="60" t="s">
        <v>14</v>
      </c>
      <c r="C33" s="63" t="s">
        <v>11</v>
      </c>
      <c r="D33" s="44" t="s">
        <v>55</v>
      </c>
      <c r="E33" s="64" t="s">
        <v>6</v>
      </c>
      <c r="F33" s="51">
        <f>G33+H33+I33</f>
        <v>28408878</v>
      </c>
      <c r="G33" s="51">
        <v>9469626</v>
      </c>
      <c r="H33" s="51">
        <v>9469626</v>
      </c>
      <c r="I33" s="51">
        <v>9469626</v>
      </c>
      <c r="J33" s="53"/>
    </row>
    <row r="34" spans="2:10" ht="378.75" customHeight="1" x14ac:dyDescent="0.25">
      <c r="B34" s="60"/>
      <c r="C34" s="63"/>
      <c r="D34" s="44"/>
      <c r="E34" s="64"/>
      <c r="F34" s="51"/>
      <c r="G34" s="51"/>
      <c r="H34" s="51"/>
      <c r="I34" s="51"/>
      <c r="J34" s="53"/>
    </row>
    <row r="35" spans="2:10" ht="75.75" customHeight="1" thickBot="1" x14ac:dyDescent="0.3">
      <c r="B35" s="24" t="s">
        <v>16</v>
      </c>
      <c r="C35" s="42" t="s">
        <v>13</v>
      </c>
      <c r="D35" s="25" t="s">
        <v>55</v>
      </c>
      <c r="E35" s="13" t="s">
        <v>7</v>
      </c>
      <c r="F35" s="40">
        <f>G35+H35+I35</f>
        <v>12109160.49</v>
      </c>
      <c r="G35" s="40">
        <v>7894602.8899999997</v>
      </c>
      <c r="H35" s="40">
        <v>2684275</v>
      </c>
      <c r="I35" s="40">
        <v>1530282.6</v>
      </c>
      <c r="J35" s="6"/>
    </row>
    <row r="36" spans="2:10" ht="168" customHeight="1" x14ac:dyDescent="0.25">
      <c r="B36" s="33" t="s">
        <v>18</v>
      </c>
      <c r="C36" s="43" t="s">
        <v>15</v>
      </c>
      <c r="D36" s="35" t="s">
        <v>55</v>
      </c>
      <c r="E36" s="36" t="s">
        <v>34</v>
      </c>
      <c r="F36" s="37">
        <f>G36+H36+I36</f>
        <v>127424402</v>
      </c>
      <c r="G36" s="37">
        <v>47208464</v>
      </c>
      <c r="H36" s="37">
        <v>40107969</v>
      </c>
      <c r="I36" s="37">
        <v>40107969</v>
      </c>
      <c r="J36" s="39"/>
    </row>
    <row r="37" spans="2:10" ht="6.75" hidden="1" customHeight="1" thickBot="1" x14ac:dyDescent="0.25">
      <c r="B37" s="16"/>
      <c r="C37" s="17"/>
      <c r="D37" s="17"/>
      <c r="E37" s="21"/>
      <c r="F37" s="27"/>
      <c r="G37" s="27"/>
      <c r="H37" s="27"/>
      <c r="I37" s="27"/>
      <c r="J37" s="5"/>
    </row>
    <row r="38" spans="2:10" ht="75.75" customHeight="1" x14ac:dyDescent="0.25">
      <c r="B38" s="60" t="s">
        <v>20</v>
      </c>
      <c r="C38" s="63" t="s">
        <v>17</v>
      </c>
      <c r="D38" s="44" t="s">
        <v>55</v>
      </c>
      <c r="E38" s="64" t="s">
        <v>7</v>
      </c>
      <c r="F38" s="51">
        <f>G38+H38+I38</f>
        <v>2529600</v>
      </c>
      <c r="G38" s="51">
        <v>843200</v>
      </c>
      <c r="H38" s="51">
        <v>843200</v>
      </c>
      <c r="I38" s="51">
        <v>843200</v>
      </c>
      <c r="J38" s="53"/>
    </row>
    <row r="39" spans="2:10" ht="10.5" hidden="1" customHeight="1" thickBot="1" x14ac:dyDescent="0.3">
      <c r="B39" s="60"/>
      <c r="C39" s="63"/>
      <c r="D39" s="44"/>
      <c r="E39" s="64"/>
      <c r="F39" s="51"/>
      <c r="G39" s="51"/>
      <c r="H39" s="51"/>
      <c r="I39" s="51"/>
      <c r="J39" s="53"/>
    </row>
    <row r="40" spans="2:10" ht="15.75" hidden="1" customHeight="1" thickBot="1" x14ac:dyDescent="0.3">
      <c r="B40" s="60"/>
      <c r="C40" s="63"/>
      <c r="D40" s="44"/>
      <c r="E40" s="64"/>
      <c r="F40" s="51"/>
      <c r="G40" s="51"/>
      <c r="H40" s="51"/>
      <c r="I40" s="51"/>
      <c r="J40" s="53"/>
    </row>
    <row r="41" spans="2:10" ht="76.5" customHeight="1" x14ac:dyDescent="0.25">
      <c r="B41" s="16" t="s">
        <v>45</v>
      </c>
      <c r="C41" s="41" t="s">
        <v>23</v>
      </c>
      <c r="D41" s="17" t="s">
        <v>55</v>
      </c>
      <c r="E41" s="21" t="s">
        <v>7</v>
      </c>
      <c r="F41" s="27">
        <f t="shared" ref="F41:F46" si="6">G41+H41+I41</f>
        <v>5990760</v>
      </c>
      <c r="G41" s="27">
        <v>2363300</v>
      </c>
      <c r="H41" s="27">
        <v>1954450</v>
      </c>
      <c r="I41" s="27">
        <v>1673010</v>
      </c>
      <c r="J41" s="18"/>
    </row>
    <row r="42" spans="2:10" ht="108" customHeight="1" x14ac:dyDescent="0.25">
      <c r="B42" s="16" t="s">
        <v>46</v>
      </c>
      <c r="C42" s="41" t="s">
        <v>67</v>
      </c>
      <c r="D42" s="17" t="s">
        <v>55</v>
      </c>
      <c r="E42" s="21" t="s">
        <v>6</v>
      </c>
      <c r="F42" s="27">
        <f t="shared" si="6"/>
        <v>969717</v>
      </c>
      <c r="G42" s="27">
        <v>323239</v>
      </c>
      <c r="H42" s="27">
        <v>323239</v>
      </c>
      <c r="I42" s="27">
        <v>323239</v>
      </c>
      <c r="J42" s="18"/>
    </row>
    <row r="43" spans="2:10" ht="46.5" customHeight="1" x14ac:dyDescent="0.25">
      <c r="B43" s="60" t="s">
        <v>58</v>
      </c>
      <c r="C43" s="63" t="s">
        <v>59</v>
      </c>
      <c r="D43" s="44" t="s">
        <v>55</v>
      </c>
      <c r="E43" s="21" t="s">
        <v>5</v>
      </c>
      <c r="F43" s="27">
        <f t="shared" si="6"/>
        <v>13827240</v>
      </c>
      <c r="G43" s="27">
        <v>4609080</v>
      </c>
      <c r="H43" s="27">
        <v>4609080</v>
      </c>
      <c r="I43" s="27">
        <v>4609080</v>
      </c>
      <c r="J43" s="18"/>
    </row>
    <row r="44" spans="2:10" ht="43.5" customHeight="1" x14ac:dyDescent="0.25">
      <c r="B44" s="60"/>
      <c r="C44" s="63"/>
      <c r="D44" s="44"/>
      <c r="E44" s="21" t="s">
        <v>6</v>
      </c>
      <c r="F44" s="27">
        <f t="shared" si="6"/>
        <v>0</v>
      </c>
      <c r="G44" s="27">
        <v>0</v>
      </c>
      <c r="H44" s="27">
        <v>0</v>
      </c>
      <c r="I44" s="27">
        <v>0</v>
      </c>
      <c r="J44" s="18"/>
    </row>
    <row r="45" spans="2:10" ht="43.5" customHeight="1" x14ac:dyDescent="0.25">
      <c r="B45" s="60"/>
      <c r="C45" s="63"/>
      <c r="D45" s="44"/>
      <c r="E45" s="21" t="s">
        <v>7</v>
      </c>
      <c r="F45" s="27">
        <f t="shared" si="6"/>
        <v>0</v>
      </c>
      <c r="G45" s="27">
        <v>0</v>
      </c>
      <c r="H45" s="27">
        <v>0</v>
      </c>
      <c r="I45" s="27">
        <v>0</v>
      </c>
      <c r="J45" s="18"/>
    </row>
    <row r="46" spans="2:10" ht="37.5" customHeight="1" thickBot="1" x14ac:dyDescent="0.3">
      <c r="B46" s="60"/>
      <c r="C46" s="63"/>
      <c r="D46" s="44"/>
      <c r="E46" s="21" t="s">
        <v>8</v>
      </c>
      <c r="F46" s="27">
        <f t="shared" si="6"/>
        <v>13827240</v>
      </c>
      <c r="G46" s="27">
        <f>G43+G44+G45</f>
        <v>4609080</v>
      </c>
      <c r="H46" s="27">
        <f t="shared" ref="H46:I46" si="7">H43+H44+H45</f>
        <v>4609080</v>
      </c>
      <c r="I46" s="27">
        <f t="shared" si="7"/>
        <v>4609080</v>
      </c>
      <c r="J46" s="18"/>
    </row>
    <row r="47" spans="2:10" ht="105.75" hidden="1" customHeight="1" x14ac:dyDescent="0.25">
      <c r="B47" s="65"/>
      <c r="C47" s="72"/>
      <c r="D47" s="25"/>
      <c r="E47" s="13"/>
      <c r="F47" s="40"/>
      <c r="G47" s="40"/>
      <c r="H47" s="40"/>
      <c r="I47" s="40"/>
      <c r="J47" s="6"/>
    </row>
    <row r="48" spans="2:10" ht="40.5" customHeight="1" x14ac:dyDescent="0.25">
      <c r="B48" s="59" t="s">
        <v>60</v>
      </c>
      <c r="C48" s="90" t="s">
        <v>61</v>
      </c>
      <c r="D48" s="61" t="s">
        <v>55</v>
      </c>
      <c r="E48" s="36" t="s">
        <v>5</v>
      </c>
      <c r="F48" s="37">
        <f>G48+H48+I48</f>
        <v>3802636.1399999997</v>
      </c>
      <c r="G48" s="37">
        <v>1223320.32</v>
      </c>
      <c r="H48" s="37">
        <v>1269736.02</v>
      </c>
      <c r="I48" s="37">
        <v>1309579.8</v>
      </c>
      <c r="J48" s="62"/>
    </row>
    <row r="49" spans="2:10" ht="40.5" customHeight="1" x14ac:dyDescent="0.25">
      <c r="B49" s="60"/>
      <c r="C49" s="46"/>
      <c r="D49" s="44"/>
      <c r="E49" s="21" t="s">
        <v>6</v>
      </c>
      <c r="F49" s="27">
        <f t="shared" ref="F49:F51" si="8">G49+H49+I49</f>
        <v>271012.86</v>
      </c>
      <c r="G49" s="27">
        <v>106375.67999999999</v>
      </c>
      <c r="H49" s="27">
        <v>81046.98</v>
      </c>
      <c r="I49" s="27">
        <v>83590.2</v>
      </c>
      <c r="J49" s="53"/>
    </row>
    <row r="50" spans="2:10" ht="40.5" customHeight="1" x14ac:dyDescent="0.25">
      <c r="B50" s="60"/>
      <c r="C50" s="46"/>
      <c r="D50" s="44"/>
      <c r="E50" s="21" t="s">
        <v>7</v>
      </c>
      <c r="F50" s="27">
        <f t="shared" si="8"/>
        <v>214403</v>
      </c>
      <c r="G50" s="27">
        <v>69984</v>
      </c>
      <c r="H50" s="27">
        <v>71094</v>
      </c>
      <c r="I50" s="27">
        <v>73325</v>
      </c>
      <c r="J50" s="53"/>
    </row>
    <row r="51" spans="2:10" ht="39.75" customHeight="1" x14ac:dyDescent="0.25">
      <c r="B51" s="60"/>
      <c r="C51" s="47"/>
      <c r="D51" s="44"/>
      <c r="E51" s="21" t="s">
        <v>8</v>
      </c>
      <c r="F51" s="27">
        <f t="shared" si="8"/>
        <v>4288052</v>
      </c>
      <c r="G51" s="27">
        <f>G48+G49+G50</f>
        <v>1399680</v>
      </c>
      <c r="H51" s="27">
        <f t="shared" ref="H51:I51" si="9">H48+H49+H50</f>
        <v>1421877</v>
      </c>
      <c r="I51" s="27">
        <f t="shared" si="9"/>
        <v>1466495</v>
      </c>
      <c r="J51" s="53"/>
    </row>
    <row r="52" spans="2:10" ht="39.75" customHeight="1" x14ac:dyDescent="0.25">
      <c r="B52" s="48" t="s">
        <v>70</v>
      </c>
      <c r="C52" s="45" t="s">
        <v>57</v>
      </c>
      <c r="D52" s="44" t="s">
        <v>55</v>
      </c>
      <c r="E52" s="21" t="s">
        <v>49</v>
      </c>
      <c r="F52" s="27">
        <f t="shared" ref="F52:F59" si="10">G52+H52+I52</f>
        <v>840000</v>
      </c>
      <c r="G52" s="27">
        <v>280000</v>
      </c>
      <c r="H52" s="27">
        <v>280000</v>
      </c>
      <c r="I52" s="27">
        <v>280000</v>
      </c>
      <c r="J52" s="18"/>
    </row>
    <row r="53" spans="2:10" ht="39.75" customHeight="1" x14ac:dyDescent="0.25">
      <c r="B53" s="49"/>
      <c r="C53" s="46"/>
      <c r="D53" s="44"/>
      <c r="E53" s="21" t="s">
        <v>7</v>
      </c>
      <c r="F53" s="27">
        <f t="shared" si="10"/>
        <v>44211</v>
      </c>
      <c r="G53" s="27">
        <v>14737</v>
      </c>
      <c r="H53" s="27">
        <v>14737</v>
      </c>
      <c r="I53" s="27">
        <v>14737</v>
      </c>
      <c r="J53" s="18"/>
    </row>
    <row r="54" spans="2:10" ht="39.75" customHeight="1" x14ac:dyDescent="0.25">
      <c r="B54" s="50"/>
      <c r="C54" s="47"/>
      <c r="D54" s="44"/>
      <c r="E54" s="21" t="s">
        <v>8</v>
      </c>
      <c r="F54" s="27">
        <f t="shared" si="10"/>
        <v>884211</v>
      </c>
      <c r="G54" s="27">
        <f>G52+G53</f>
        <v>294737</v>
      </c>
      <c r="H54" s="27">
        <f>H52+H53</f>
        <v>294737</v>
      </c>
      <c r="I54" s="27">
        <f>I52+I53</f>
        <v>294737</v>
      </c>
      <c r="J54" s="18"/>
    </row>
    <row r="55" spans="2:10" ht="39.75" customHeight="1" x14ac:dyDescent="0.25">
      <c r="B55" s="48" t="s">
        <v>71</v>
      </c>
      <c r="C55" s="45" t="s">
        <v>56</v>
      </c>
      <c r="D55" s="44" t="s">
        <v>55</v>
      </c>
      <c r="E55" s="21" t="s">
        <v>49</v>
      </c>
      <c r="F55" s="27">
        <f t="shared" si="10"/>
        <v>474837.66000000003</v>
      </c>
      <c r="G55" s="27">
        <v>162337.66</v>
      </c>
      <c r="H55" s="27">
        <v>156250</v>
      </c>
      <c r="I55" s="27">
        <v>156250</v>
      </c>
      <c r="J55" s="18"/>
    </row>
    <row r="56" spans="2:10" ht="39.75" customHeight="1" x14ac:dyDescent="0.25">
      <c r="B56" s="49"/>
      <c r="C56" s="46"/>
      <c r="D56" s="44"/>
      <c r="E56" s="21" t="s">
        <v>7</v>
      </c>
      <c r="F56" s="27">
        <f t="shared" si="10"/>
        <v>24992</v>
      </c>
      <c r="G56" s="27">
        <v>8544</v>
      </c>
      <c r="H56" s="27">
        <v>8224</v>
      </c>
      <c r="I56" s="27">
        <v>8224</v>
      </c>
      <c r="J56" s="18"/>
    </row>
    <row r="57" spans="2:10" ht="39.75" customHeight="1" x14ac:dyDescent="0.25">
      <c r="B57" s="50"/>
      <c r="C57" s="47"/>
      <c r="D57" s="44"/>
      <c r="E57" s="21" t="s">
        <v>8</v>
      </c>
      <c r="F57" s="27">
        <f t="shared" si="10"/>
        <v>499829.66000000003</v>
      </c>
      <c r="G57" s="27">
        <f>G55+G56</f>
        <v>170881.66</v>
      </c>
      <c r="H57" s="27">
        <f>H55+H56</f>
        <v>164474</v>
      </c>
      <c r="I57" s="27">
        <f>I55+I56</f>
        <v>164474</v>
      </c>
      <c r="J57" s="18"/>
    </row>
    <row r="58" spans="2:10" ht="41.25" customHeight="1" x14ac:dyDescent="0.25">
      <c r="B58" s="68" t="s">
        <v>47</v>
      </c>
      <c r="C58" s="69" t="s">
        <v>48</v>
      </c>
      <c r="D58" s="70" t="s">
        <v>55</v>
      </c>
      <c r="E58" s="26" t="s">
        <v>49</v>
      </c>
      <c r="F58" s="28">
        <f t="shared" si="10"/>
        <v>28659609.039999999</v>
      </c>
      <c r="G58" s="28">
        <f>G61+G64</f>
        <v>13308790.039999999</v>
      </c>
      <c r="H58" s="28">
        <f>H61+H64</f>
        <v>10000203</v>
      </c>
      <c r="I58" s="28">
        <f>I61+I64</f>
        <v>5350616</v>
      </c>
      <c r="J58" s="53" t="s">
        <v>69</v>
      </c>
    </row>
    <row r="59" spans="2:10" ht="37.5" customHeight="1" x14ac:dyDescent="0.25">
      <c r="B59" s="68"/>
      <c r="C59" s="69"/>
      <c r="D59" s="70"/>
      <c r="E59" s="26" t="s">
        <v>7</v>
      </c>
      <c r="F59" s="28">
        <f t="shared" si="10"/>
        <v>1508400.4700000002</v>
      </c>
      <c r="G59" s="28">
        <f>G62+G65</f>
        <v>700462.63</v>
      </c>
      <c r="H59" s="28">
        <f>H62+H65</f>
        <v>526326.47</v>
      </c>
      <c r="I59" s="28">
        <f t="shared" ref="I59" si="11">I62+I65</f>
        <v>281611.37</v>
      </c>
      <c r="J59" s="53"/>
    </row>
    <row r="60" spans="2:10" ht="19.5" customHeight="1" x14ac:dyDescent="0.25">
      <c r="B60" s="68"/>
      <c r="C60" s="69"/>
      <c r="D60" s="70"/>
      <c r="E60" s="26" t="s">
        <v>8</v>
      </c>
      <c r="F60" s="28">
        <f>F58+F59</f>
        <v>30168009.509999998</v>
      </c>
      <c r="G60" s="28">
        <f>G58+G59</f>
        <v>14009252.67</v>
      </c>
      <c r="H60" s="28">
        <f t="shared" ref="H60:I60" si="12">H58+H59</f>
        <v>10526529.470000001</v>
      </c>
      <c r="I60" s="28">
        <f t="shared" si="12"/>
        <v>5632227.3700000001</v>
      </c>
      <c r="J60" s="53"/>
    </row>
    <row r="61" spans="2:10" ht="42" customHeight="1" x14ac:dyDescent="0.25">
      <c r="B61" s="60" t="s">
        <v>22</v>
      </c>
      <c r="C61" s="63" t="s">
        <v>19</v>
      </c>
      <c r="D61" s="44" t="s">
        <v>55</v>
      </c>
      <c r="E61" s="21" t="s">
        <v>49</v>
      </c>
      <c r="F61" s="27">
        <f>G61+H61+I61</f>
        <v>15200000</v>
      </c>
      <c r="G61" s="27">
        <v>9975000</v>
      </c>
      <c r="H61" s="27">
        <v>5225000</v>
      </c>
      <c r="I61" s="27">
        <v>0</v>
      </c>
      <c r="J61" s="18"/>
    </row>
    <row r="62" spans="2:10" ht="40.5" customHeight="1" x14ac:dyDescent="0.25">
      <c r="B62" s="60"/>
      <c r="C62" s="63"/>
      <c r="D62" s="44"/>
      <c r="E62" s="21" t="s">
        <v>7</v>
      </c>
      <c r="F62" s="27">
        <f t="shared" ref="F62" si="13">G62+H62+I62</f>
        <v>800000</v>
      </c>
      <c r="G62" s="27">
        <v>525000</v>
      </c>
      <c r="H62" s="27">
        <v>275000</v>
      </c>
      <c r="I62" s="27">
        <v>0</v>
      </c>
      <c r="J62" s="18"/>
    </row>
    <row r="63" spans="2:10" ht="20.25" customHeight="1" thickBot="1" x14ac:dyDescent="0.3">
      <c r="B63" s="65"/>
      <c r="C63" s="72"/>
      <c r="D63" s="66"/>
      <c r="E63" s="13" t="s">
        <v>8</v>
      </c>
      <c r="F63" s="40">
        <f>F61+F62</f>
        <v>16000000</v>
      </c>
      <c r="G63" s="40">
        <f t="shared" ref="G63:I63" si="14">G61+G62</f>
        <v>10500000</v>
      </c>
      <c r="H63" s="40">
        <f t="shared" si="14"/>
        <v>5500000</v>
      </c>
      <c r="I63" s="40">
        <f t="shared" si="14"/>
        <v>0</v>
      </c>
      <c r="J63" s="6"/>
    </row>
    <row r="64" spans="2:10" ht="40.5" customHeight="1" x14ac:dyDescent="0.25">
      <c r="B64" s="59" t="s">
        <v>24</v>
      </c>
      <c r="C64" s="71" t="s">
        <v>21</v>
      </c>
      <c r="D64" s="61" t="s">
        <v>55</v>
      </c>
      <c r="E64" s="36" t="s">
        <v>49</v>
      </c>
      <c r="F64" s="37">
        <f>G64+H64+I64</f>
        <v>13459609.039999999</v>
      </c>
      <c r="G64" s="37">
        <v>3333790.04</v>
      </c>
      <c r="H64" s="37">
        <v>4775203</v>
      </c>
      <c r="I64" s="37">
        <v>5350616</v>
      </c>
      <c r="J64" s="39"/>
    </row>
    <row r="65" spans="2:10" ht="39" customHeight="1" x14ac:dyDescent="0.25">
      <c r="B65" s="60"/>
      <c r="C65" s="63"/>
      <c r="D65" s="44"/>
      <c r="E65" s="21" t="s">
        <v>7</v>
      </c>
      <c r="F65" s="27">
        <f>G65+H65+I65</f>
        <v>708400.47</v>
      </c>
      <c r="G65" s="27">
        <v>175462.63</v>
      </c>
      <c r="H65" s="27">
        <v>251326.47</v>
      </c>
      <c r="I65" s="27">
        <v>281611.37</v>
      </c>
      <c r="J65" s="18"/>
    </row>
    <row r="66" spans="2:10" ht="24" customHeight="1" x14ac:dyDescent="0.25">
      <c r="B66" s="60"/>
      <c r="C66" s="63"/>
      <c r="D66" s="44"/>
      <c r="E66" s="21" t="s">
        <v>8</v>
      </c>
      <c r="F66" s="27">
        <f>F64+F65</f>
        <v>14168009.51</v>
      </c>
      <c r="G66" s="27">
        <f t="shared" ref="G66:I66" si="15">G64+G65</f>
        <v>3509252.67</v>
      </c>
      <c r="H66" s="27">
        <f t="shared" si="15"/>
        <v>5026529.47</v>
      </c>
      <c r="I66" s="27">
        <f t="shared" si="15"/>
        <v>5632227.3700000001</v>
      </c>
      <c r="J66" s="18"/>
    </row>
    <row r="67" spans="2:10" ht="20.25" customHeight="1" x14ac:dyDescent="0.25">
      <c r="B67" s="68" t="s">
        <v>50</v>
      </c>
      <c r="C67" s="69" t="s">
        <v>51</v>
      </c>
      <c r="D67" s="70" t="s">
        <v>55</v>
      </c>
      <c r="E67" s="73" t="s">
        <v>33</v>
      </c>
      <c r="F67" s="67">
        <f>G67+H67+I67</f>
        <v>702000</v>
      </c>
      <c r="G67" s="67">
        <f>G71</f>
        <v>234000</v>
      </c>
      <c r="H67" s="67">
        <f t="shared" ref="H67:I67" si="16">H71</f>
        <v>234000</v>
      </c>
      <c r="I67" s="67">
        <f t="shared" si="16"/>
        <v>234000</v>
      </c>
      <c r="J67" s="53">
        <v>17.18</v>
      </c>
    </row>
    <row r="68" spans="2:10" ht="19.5" customHeight="1" x14ac:dyDescent="0.25">
      <c r="B68" s="68"/>
      <c r="C68" s="69"/>
      <c r="D68" s="70"/>
      <c r="E68" s="73"/>
      <c r="F68" s="67"/>
      <c r="G68" s="67"/>
      <c r="H68" s="67"/>
      <c r="I68" s="67"/>
      <c r="J68" s="53"/>
    </row>
    <row r="69" spans="2:10" ht="47.25" customHeight="1" x14ac:dyDescent="0.25">
      <c r="B69" s="68"/>
      <c r="C69" s="69"/>
      <c r="D69" s="70"/>
      <c r="E69" s="26" t="s">
        <v>7</v>
      </c>
      <c r="F69" s="28">
        <f>G69+H69+I69</f>
        <v>310500</v>
      </c>
      <c r="G69" s="28">
        <f>G73</f>
        <v>103500</v>
      </c>
      <c r="H69" s="28">
        <f t="shared" ref="H69:I69" si="17">H73</f>
        <v>103500</v>
      </c>
      <c r="I69" s="28">
        <f t="shared" si="17"/>
        <v>103500</v>
      </c>
      <c r="J69" s="53"/>
    </row>
    <row r="70" spans="2:10" ht="15.75" x14ac:dyDescent="0.25">
      <c r="B70" s="68"/>
      <c r="C70" s="69"/>
      <c r="D70" s="70"/>
      <c r="E70" s="26" t="s">
        <v>8</v>
      </c>
      <c r="F70" s="28">
        <f>F67+F69</f>
        <v>1012500</v>
      </c>
      <c r="G70" s="28">
        <f t="shared" ref="G70:I70" si="18">G67+G69</f>
        <v>337500</v>
      </c>
      <c r="H70" s="28">
        <f t="shared" si="18"/>
        <v>337500</v>
      </c>
      <c r="I70" s="28">
        <f t="shared" si="18"/>
        <v>337500</v>
      </c>
      <c r="J70" s="53"/>
    </row>
    <row r="71" spans="2:10" ht="21.75" customHeight="1" x14ac:dyDescent="0.25">
      <c r="B71" s="60" t="s">
        <v>25</v>
      </c>
      <c r="C71" s="63" t="s">
        <v>26</v>
      </c>
      <c r="D71" s="44" t="s">
        <v>55</v>
      </c>
      <c r="E71" s="64" t="s">
        <v>33</v>
      </c>
      <c r="F71" s="51">
        <f>G71+H71+I71</f>
        <v>702000</v>
      </c>
      <c r="G71" s="51">
        <v>234000</v>
      </c>
      <c r="H71" s="51">
        <v>234000</v>
      </c>
      <c r="I71" s="51">
        <v>234000</v>
      </c>
      <c r="J71" s="53"/>
    </row>
    <row r="72" spans="2:10" ht="20.25" customHeight="1" x14ac:dyDescent="0.25">
      <c r="B72" s="60"/>
      <c r="C72" s="63"/>
      <c r="D72" s="44"/>
      <c r="E72" s="64"/>
      <c r="F72" s="51"/>
      <c r="G72" s="51"/>
      <c r="H72" s="51"/>
      <c r="I72" s="51"/>
      <c r="J72" s="53"/>
    </row>
    <row r="73" spans="2:10" ht="48.75" customHeight="1" x14ac:dyDescent="0.25">
      <c r="B73" s="60"/>
      <c r="C73" s="63"/>
      <c r="D73" s="44"/>
      <c r="E73" s="21" t="s">
        <v>7</v>
      </c>
      <c r="F73" s="27">
        <f>G73+H73+I73</f>
        <v>310500</v>
      </c>
      <c r="G73" s="27">
        <v>103500</v>
      </c>
      <c r="H73" s="27">
        <v>103500</v>
      </c>
      <c r="I73" s="27">
        <v>103500</v>
      </c>
      <c r="J73" s="18"/>
    </row>
    <row r="74" spans="2:10" ht="16.5" thickBot="1" x14ac:dyDescent="0.3">
      <c r="B74" s="65"/>
      <c r="C74" s="72"/>
      <c r="D74" s="66"/>
      <c r="E74" s="13" t="s">
        <v>8</v>
      </c>
      <c r="F74" s="29">
        <f>F71+F73</f>
        <v>1012500</v>
      </c>
      <c r="G74" s="29">
        <f t="shared" ref="G74:I74" si="19">G71+G73</f>
        <v>337500</v>
      </c>
      <c r="H74" s="29">
        <f t="shared" si="19"/>
        <v>337500</v>
      </c>
      <c r="I74" s="29">
        <f t="shared" si="19"/>
        <v>337500</v>
      </c>
      <c r="J74" s="6"/>
    </row>
    <row r="75" spans="2:10" ht="15" hidden="1" customHeight="1" x14ac:dyDescent="0.25">
      <c r="B75" s="9"/>
      <c r="C75" s="10"/>
      <c r="D75" s="11"/>
      <c r="E75" s="11"/>
      <c r="F75" s="30"/>
      <c r="G75" s="30"/>
      <c r="H75" s="30"/>
      <c r="I75" s="30"/>
      <c r="J75" s="12"/>
    </row>
    <row r="76" spans="2:10" x14ac:dyDescent="0.25">
      <c r="F76" s="31"/>
      <c r="G76" s="31"/>
      <c r="H76" s="31"/>
      <c r="I76" s="31"/>
    </row>
  </sheetData>
  <mergeCells count="83">
    <mergeCell ref="D43:D46"/>
    <mergeCell ref="B11:B13"/>
    <mergeCell ref="C11:C13"/>
    <mergeCell ref="D11:D13"/>
    <mergeCell ref="E11:E13"/>
    <mergeCell ref="B15:B19"/>
    <mergeCell ref="D38:D40"/>
    <mergeCell ref="G2:J4"/>
    <mergeCell ref="B10:J10"/>
    <mergeCell ref="E38:E40"/>
    <mergeCell ref="F38:F40"/>
    <mergeCell ref="G38:G40"/>
    <mergeCell ref="F11:J12"/>
    <mergeCell ref="C15:C19"/>
    <mergeCell ref="D15:D19"/>
    <mergeCell ref="E15:E16"/>
    <mergeCell ref="F15:F16"/>
    <mergeCell ref="B28:B31"/>
    <mergeCell ref="C28:C31"/>
    <mergeCell ref="D28:D31"/>
    <mergeCell ref="B20:B22"/>
    <mergeCell ref="C20:C22"/>
    <mergeCell ref="D20:D22"/>
    <mergeCell ref="I71:I72"/>
    <mergeCell ref="J71:J72"/>
    <mergeCell ref="H67:H68"/>
    <mergeCell ref="I67:I68"/>
    <mergeCell ref="B71:B74"/>
    <mergeCell ref="C71:C74"/>
    <mergeCell ref="D71:D74"/>
    <mergeCell ref="E71:E72"/>
    <mergeCell ref="F71:F72"/>
    <mergeCell ref="G71:G72"/>
    <mergeCell ref="H71:H72"/>
    <mergeCell ref="B67:B70"/>
    <mergeCell ref="C67:C70"/>
    <mergeCell ref="D67:D70"/>
    <mergeCell ref="E67:E68"/>
    <mergeCell ref="F67:F68"/>
    <mergeCell ref="G67:G68"/>
    <mergeCell ref="J67:J70"/>
    <mergeCell ref="B58:B60"/>
    <mergeCell ref="C58:C60"/>
    <mergeCell ref="D58:D60"/>
    <mergeCell ref="B64:B66"/>
    <mergeCell ref="C64:C66"/>
    <mergeCell ref="D64:D66"/>
    <mergeCell ref="J58:J60"/>
    <mergeCell ref="B61:B63"/>
    <mergeCell ref="C61:C63"/>
    <mergeCell ref="D61:D63"/>
    <mergeCell ref="B48:B51"/>
    <mergeCell ref="C48:C51"/>
    <mergeCell ref="D48:D51"/>
    <mergeCell ref="J48:J51"/>
    <mergeCell ref="B33:B34"/>
    <mergeCell ref="C33:C34"/>
    <mergeCell ref="D33:D34"/>
    <mergeCell ref="E33:E34"/>
    <mergeCell ref="F33:F34"/>
    <mergeCell ref="B43:B47"/>
    <mergeCell ref="C43:C47"/>
    <mergeCell ref="H38:H40"/>
    <mergeCell ref="I38:I40"/>
    <mergeCell ref="J38:J40"/>
    <mergeCell ref="B38:B40"/>
    <mergeCell ref="C38:C40"/>
    <mergeCell ref="G15:G16"/>
    <mergeCell ref="H15:H16"/>
    <mergeCell ref="I15:I16"/>
    <mergeCell ref="J15:J16"/>
    <mergeCell ref="H33:H34"/>
    <mergeCell ref="I33:I34"/>
    <mergeCell ref="J33:J34"/>
    <mergeCell ref="G33:G34"/>
    <mergeCell ref="J20:J22"/>
    <mergeCell ref="J28:J31"/>
    <mergeCell ref="D52:D54"/>
    <mergeCell ref="D55:D57"/>
    <mergeCell ref="C52:C54"/>
    <mergeCell ref="C55:C57"/>
    <mergeCell ref="B52:B54"/>
    <mergeCell ref="B55:B57"/>
  </mergeCells>
  <pageMargins left="0.51181102362204722" right="0.51181102362204722" top="0.74803149606299213" bottom="0.35433070866141736" header="0.31496062992125984" footer="0.31496062992125984"/>
  <pageSetup paperSize="9" scale="80" orientation="landscape" horizontalDpi="0" verticalDpi="0" r:id="rId1"/>
  <rowBreaks count="4" manualBreakCount="4">
    <brk id="22" max="16383" man="1"/>
    <brk id="31" max="16383" man="1"/>
    <brk id="46" max="16383" man="1"/>
    <brk id="63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 задачами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2020-12-25T05:48:43Z</cp:lastPrinted>
  <dcterms:created xsi:type="dcterms:W3CDTF">2020-01-31T09:26:11Z</dcterms:created>
  <dcterms:modified xsi:type="dcterms:W3CDTF">2021-04-01T12:44:07Z</dcterms:modified>
</cp:coreProperties>
</file>